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20" windowHeight="12045" activeTab="0"/>
  </bookViews>
  <sheets>
    <sheet name="願書" sheetId="1" r:id="rId1"/>
    <sheet name="記入例 " sheetId="2" r:id="rId2"/>
    <sheet name="事務用・特別控除(一部保護）" sheetId="3" r:id="rId3"/>
    <sheet name="事務用・クエリへ（保護シート）" sheetId="4" r:id="rId4"/>
  </sheets>
  <definedNames>
    <definedName name="_xlnm.Print_Area" localSheetId="0">'願書'!$A$1:$I$50</definedName>
    <definedName name="_xlnm.Print_Area" localSheetId="1">'記入例 '!$A$1:$I$479</definedName>
  </definedNames>
  <calcPr fullCalcOnLoad="1"/>
</workbook>
</file>

<file path=xl/sharedStrings.xml><?xml version="1.0" encoding="utf-8"?>
<sst xmlns="http://schemas.openxmlformats.org/spreadsheetml/2006/main" count="401" uniqueCount="214">
  <si>
    <t>続柄</t>
  </si>
  <si>
    <t>年齢</t>
  </si>
  <si>
    <t>母</t>
  </si>
  <si>
    <t>就学者を除く家族</t>
  </si>
  <si>
    <t>本人</t>
  </si>
  <si>
    <t>各種奨学金・学内選考用願書</t>
  </si>
  <si>
    <t>受付番号</t>
  </si>
  <si>
    <t>注 1</t>
  </si>
  <si>
    <t>注 2</t>
  </si>
  <si>
    <t>願書に記載された情報及び申請時に提出の書類は、奨学業務に利用し、その他の目的には利用しません。</t>
  </si>
  <si>
    <t>書類提出後に変更が生じた時は、早急に届出てください。記載事項に虚偽があった場合は、推薦・採用を取り消します。</t>
  </si>
  <si>
    <t>注 3</t>
  </si>
  <si>
    <t>＊＊</t>
  </si>
  <si>
    <t>NO.</t>
  </si>
  <si>
    <t>　</t>
  </si>
  <si>
    <t>キュウダイ　タロウ</t>
  </si>
  <si>
    <t>妹</t>
  </si>
  <si>
    <t>姉</t>
  </si>
  <si>
    <t xml:space="preserve">携帯電話:　　　　　　　　　　 </t>
  </si>
  <si>
    <t xml:space="preserve"> 月額　　  万円</t>
  </si>
  <si>
    <t>奨学金等受給状況</t>
  </si>
  <si>
    <t>学部</t>
  </si>
  <si>
    <t>修士</t>
  </si>
  <si>
    <t xml:space="preserve"> 期間：　　　　年　　　月～　　　　 年　　　月　　　　</t>
  </si>
  <si>
    <t>成績（単位数）</t>
  </si>
  <si>
    <t>職　業</t>
  </si>
  <si>
    <t>所属</t>
  </si>
  <si>
    <t>(注2)</t>
  </si>
  <si>
    <t>授業料免除 　</t>
  </si>
  <si>
    <t>学　校　区　分　　</t>
  </si>
  <si>
    <t>本人以外の就学者</t>
  </si>
  <si>
    <t>◆現在、併給不可の奨学金を受給中の方や、併給不可の奨学金の大学推薦を受けている方の応募はご遠慮ください。
◆他の奨学団体の奨学生として推薦されている場合や現に奨学生として奨学金を受給している場合は、他の応募者を優先します。</t>
  </si>
  <si>
    <t>　　　　　年　　　月入学</t>
  </si>
  <si>
    <t>　　　　　年　　　月卒業(修了)予定</t>
  </si>
  <si>
    <t>ﾌﾘｶﾞﾅ</t>
  </si>
  <si>
    <t>氏　名</t>
  </si>
  <si>
    <t>学生
番号</t>
  </si>
  <si>
    <t>日本学生支援機構　第二種奨学金</t>
  </si>
  <si>
    <t xml:space="preserve"> 応募奨学団体</t>
  </si>
  <si>
    <t>奨学団体名：</t>
  </si>
  <si>
    <t>専門
分野</t>
  </si>
  <si>
    <t>会社員</t>
  </si>
  <si>
    <t>自営業</t>
  </si>
  <si>
    <t>１ＡＢ１○○○○Ｘ</t>
  </si>
  <si>
    <r>
      <t>奨学金を希望する理由</t>
    </r>
    <r>
      <rPr>
        <sz val="8"/>
        <rFont val="ＭＳ ゴシック"/>
        <family val="3"/>
      </rPr>
      <t>（家計状況、学業の取組状況）</t>
    </r>
  </si>
  <si>
    <r>
      <t>「</t>
    </r>
    <r>
      <rPr>
        <b/>
        <sz val="9"/>
        <rFont val="ＭＳ ゴシック"/>
        <family val="3"/>
      </rPr>
      <t>専門分野</t>
    </r>
    <r>
      <rPr>
        <sz val="9"/>
        <rFont val="ＭＳ ゴシック"/>
        <family val="3"/>
      </rPr>
      <t>」は学部４年・大学院生は記入必須。</t>
    </r>
  </si>
  <si>
    <t>世　帯　構　成</t>
  </si>
  <si>
    <t>上記以外の奨学金</t>
  </si>
  <si>
    <t>「給与収入・年金等所得年収」及び「給与収入以外の所得」は記入例を参照して記入してください。</t>
  </si>
  <si>
    <t>日本学生支援機構　第一種奨学金</t>
  </si>
  <si>
    <t>日本学生支援機構　　給付奨学金</t>
  </si>
  <si>
    <t>◆大学からの連絡は、携帯電話又は学生基本メール（ドメインが＠s.kyushu-u.ac.jp)で行います。</t>
  </si>
  <si>
    <r>
      <rPr>
        <b/>
        <sz val="9"/>
        <rFont val="ＭＳ Ｐゴシック"/>
        <family val="3"/>
      </rPr>
      <t>●成績の記入</t>
    </r>
    <r>
      <rPr>
        <sz val="9"/>
        <rFont val="ＭＳ Ｐゴシック"/>
        <family val="3"/>
      </rPr>
      <t xml:space="preserve">
・学部1年生は1年前期の間は成績記入不要。
・提出する成績証明書に記載されている成績（単位数）を記入。
・現課程までの（大学院生は学部成績を含む）成績を記入。
・「Ｒ（認定・合格）」評価は、単位数に含めない。
・ＧＰＡ算出除外科目について「Ａ～Ｄ」の評価がある場合は算入する。
・「計」は、不合格の単位数は含めず、修得した単位数を記入。
・高専からの編入学者は高専4年次以降の成績を記入。
・他大学等の出身者は以下を参考に本学の成績に換算して記入。
〔学部〕S=100～90点、A＝89～80点、B=79～70点、C=69～60点、F=不合格
〔大学院〕S=100～90点、Ａ=89～80点、B=79～70点、C=69～60点、F=不合格
※2021年4月以前の入学者は、
A→S、B→A、C→B、D→Cに変換して記入。</t>
    </r>
  </si>
  <si>
    <t>歳</t>
  </si>
  <si>
    <t>S</t>
  </si>
  <si>
    <t>A</t>
  </si>
  <si>
    <t>Ｂ</t>
  </si>
  <si>
    <t>C</t>
  </si>
  <si>
    <t>年生</t>
  </si>
  <si>
    <t xml:space="preserve">     　　　　　</t>
  </si>
  <si>
    <t>氏名</t>
  </si>
  <si>
    <t xml:space="preserve"> 前期 </t>
  </si>
  <si>
    <t>後期</t>
  </si>
  <si>
    <t>学部
学府</t>
  </si>
  <si>
    <t>学年</t>
  </si>
  <si>
    <t>氏　　　名</t>
  </si>
  <si>
    <t>家計支持者職業</t>
  </si>
  <si>
    <t>学生番号</t>
  </si>
  <si>
    <t>父</t>
  </si>
  <si>
    <t>就学者ｂ</t>
  </si>
  <si>
    <t>父母以外所得</t>
  </si>
  <si>
    <t>その他</t>
  </si>
  <si>
    <t>ｱ:AB単位数</t>
  </si>
  <si>
    <t>ｲ:C単位数</t>
  </si>
  <si>
    <t>D単位数</t>
  </si>
  <si>
    <t>ｳ:総単位数</t>
  </si>
  <si>
    <t>家族数</t>
  </si>
  <si>
    <t>学部/学府</t>
  </si>
  <si>
    <t>学科/専攻</t>
  </si>
  <si>
    <t>年生</t>
  </si>
  <si>
    <t>性別</t>
  </si>
  <si>
    <t>ﾒｰﾙｱﾄﾞﾚｽ
（学生基本ﾒｰﾙ不通時）：</t>
  </si>
  <si>
    <t>性別（選択）</t>
  </si>
  <si>
    <t>受給状況（選択）</t>
  </si>
  <si>
    <t>給貸与種別
（選択）</t>
  </si>
  <si>
    <t>受給状況
（選択）</t>
  </si>
  <si>
    <t>通学別（選択）</t>
  </si>
  <si>
    <t>（選択）</t>
  </si>
  <si>
    <t>設置者</t>
  </si>
  <si>
    <t xml:space="preserve">本人住所 </t>
  </si>
  <si>
    <t>〒</t>
  </si>
  <si>
    <t xml:space="preserve">家族住所 </t>
  </si>
  <si>
    <t>現在（2024年度）</t>
  </si>
  <si>
    <r>
      <t xml:space="preserve">前年度
</t>
    </r>
    <r>
      <rPr>
        <sz val="6"/>
        <rFont val="ＭＳ ゴシック"/>
        <family val="3"/>
      </rPr>
      <t>（現在と所属が異なる者のみ）</t>
    </r>
  </si>
  <si>
    <t>西暦</t>
  </si>
  <si>
    <t>年</t>
  </si>
  <si>
    <t>月</t>
  </si>
  <si>
    <t>日</t>
  </si>
  <si>
    <r>
      <t>控除関係の該当する□にレを付けてください。なお、</t>
    </r>
    <r>
      <rPr>
        <u val="single"/>
        <sz val="11"/>
        <rFont val="ＭＳ ゴシック"/>
        <family val="3"/>
      </rPr>
      <t>障害者、要介護者、長期療養者、災害については関係書類を添付してください。</t>
    </r>
  </si>
  <si>
    <t>（ある者のみ記入）
職　歴</t>
  </si>
  <si>
    <t xml:space="preserve">生年月日
（西暦）  </t>
  </si>
  <si>
    <t xml:space="preserve"> 通　学　別</t>
  </si>
  <si>
    <t>※※</t>
  </si>
  <si>
    <t>赤色は選択セル</t>
  </si>
  <si>
    <t>※</t>
  </si>
  <si>
    <t>青色は記入セル</t>
  </si>
  <si>
    <t>給与収入・年金等所得年収/万円 (注1)</t>
  </si>
  <si>
    <r>
      <t>給与収入以外の所得</t>
    </r>
    <r>
      <rPr>
        <sz val="9"/>
        <rFont val="ＭＳ ゴシック"/>
        <family val="3"/>
      </rPr>
      <t>/万円(注1)</t>
    </r>
  </si>
  <si>
    <t xml:space="preserve">(注2)
控除関係等
</t>
  </si>
  <si>
    <r>
      <t>●</t>
    </r>
    <r>
      <rPr>
        <b/>
        <sz val="8"/>
        <rFont val="ＭＳ ゴシック"/>
        <family val="3"/>
      </rPr>
      <t>「世帯構成」の記入</t>
    </r>
    <r>
      <rPr>
        <sz val="8"/>
        <rFont val="ＭＳ ゴシック"/>
        <family val="3"/>
      </rPr>
      <t xml:space="preserve">
・「世帯構成」の欄には父母（又は父母に代わって家計を支持する者）と家計支持者の扶養下にある者を記入。
・「就学者を除く家族」の欄には、父母以外に就学前の幼児、予備校生、未就職の兄弟などを記入。同居・別居は問わない。
・父母の扶養下にない祖父母・兄弟等は、同居していても記入しない。
・</t>
    </r>
    <r>
      <rPr>
        <u val="single"/>
        <sz val="8"/>
        <rFont val="ＭＳ ゴシック"/>
        <family val="3"/>
      </rPr>
      <t>父母（又は父母に代わって家計を支持する者）の収入に関する書類を添付。</t>
    </r>
    <r>
      <rPr>
        <sz val="8"/>
        <rFont val="ＭＳ ゴシック"/>
        <family val="3"/>
      </rPr>
      <t xml:space="preserve">
・単位は「万円」</t>
    </r>
    <r>
      <rPr>
        <sz val="8"/>
        <color indexed="10"/>
        <rFont val="ＭＳ ゴシック"/>
        <family val="3"/>
      </rPr>
      <t>（小数点以下切り捨て）</t>
    </r>
    <r>
      <rPr>
        <sz val="8"/>
        <color indexed="8"/>
        <rFont val="ＭＳ ゴシック"/>
        <family val="3"/>
      </rPr>
      <t>。
・収入等がない場合は</t>
    </r>
    <r>
      <rPr>
        <sz val="8"/>
        <color indexed="10"/>
        <rFont val="ＭＳ ゴシック"/>
        <family val="3"/>
      </rPr>
      <t>空欄にせず「0」と記入する。</t>
    </r>
    <r>
      <rPr>
        <sz val="8"/>
        <color indexed="8"/>
        <rFont val="ＭＳ ゴシック"/>
        <family val="3"/>
      </rPr>
      <t xml:space="preserve">
</t>
    </r>
    <r>
      <rPr>
        <b/>
        <sz val="8"/>
        <color indexed="8"/>
        <rFont val="ＭＳ ゴシック"/>
        <family val="3"/>
      </rPr>
      <t>●独立生計者の場合</t>
    </r>
    <r>
      <rPr>
        <sz val="8"/>
        <color indexed="8"/>
        <rFont val="ＭＳ ゴシック"/>
        <family val="3"/>
      </rPr>
      <t xml:space="preserve">
</t>
    </r>
    <r>
      <rPr>
        <sz val="8"/>
        <rFont val="ＭＳ ゴシック"/>
        <family val="3"/>
      </rPr>
      <t>・独立生計者として申請できる者は、原則として、</t>
    </r>
    <r>
      <rPr>
        <u val="single"/>
        <sz val="8"/>
        <rFont val="ＭＳ ゴシック"/>
        <family val="3"/>
      </rPr>
      <t>父母等の扶養下になく、父母等と別居し、所得申告される収入があること。</t>
    </r>
    <r>
      <rPr>
        <sz val="8"/>
        <rFont val="ＭＳ ゴシック"/>
        <family val="3"/>
      </rPr>
      <t xml:space="preserve">
・収入欄には奨学金以外の収入を記入。
・「父」の欄で「本人」を選択。（配偶者がいる場合は「母」の欄を変更可。）</t>
    </r>
  </si>
  <si>
    <t>給与外所得</t>
  </si>
  <si>
    <t>父給与収入</t>
  </si>
  <si>
    <t>母給与収入</t>
  </si>
  <si>
    <t>その他1給与収入</t>
  </si>
  <si>
    <t>その他2給与収入</t>
  </si>
  <si>
    <t>本人特別控除額</t>
  </si>
  <si>
    <t>番号</t>
  </si>
  <si>
    <t>設置者</t>
  </si>
  <si>
    <t xml:space="preserve"> 通　学　別</t>
  </si>
  <si>
    <t>学　校　区　分　</t>
  </si>
  <si>
    <t>国公立</t>
  </si>
  <si>
    <t>私立</t>
  </si>
  <si>
    <t>控除額</t>
  </si>
  <si>
    <t>小</t>
  </si>
  <si>
    <t>中</t>
  </si>
  <si>
    <t>高</t>
  </si>
  <si>
    <t>高専</t>
  </si>
  <si>
    <t>専修(高等）</t>
  </si>
  <si>
    <t>専修(専門）</t>
  </si>
  <si>
    <t>大学</t>
  </si>
  <si>
    <t>自宅</t>
  </si>
  <si>
    <t>自宅外</t>
  </si>
  <si>
    <t>公・高・自宅</t>
  </si>
  <si>
    <t>公・高・外</t>
  </si>
  <si>
    <t>私・高・自宅</t>
  </si>
  <si>
    <t>私・高・外</t>
  </si>
  <si>
    <t>公・大・自宅</t>
  </si>
  <si>
    <t>公・大・外</t>
  </si>
  <si>
    <t>私・大・自宅</t>
  </si>
  <si>
    <t>私・大・外</t>
  </si>
  <si>
    <t>公・高専・自宅</t>
  </si>
  <si>
    <t>公・高専・外</t>
  </si>
  <si>
    <t>私・高専・自宅</t>
  </si>
  <si>
    <t>私・高専・外</t>
  </si>
  <si>
    <t>控除</t>
  </si>
  <si>
    <t>公・専修高等・自宅</t>
  </si>
  <si>
    <t>公・専修高等・外</t>
  </si>
  <si>
    <t>私・専修高等・自宅</t>
  </si>
  <si>
    <t>私・専修高等・外</t>
  </si>
  <si>
    <t>公・専修専門・自宅</t>
  </si>
  <si>
    <t>公・専修専門・外</t>
  </si>
  <si>
    <t>私・専修専門・自宅</t>
  </si>
  <si>
    <t>私・専修専門・外</t>
  </si>
  <si>
    <t>就学者ａ</t>
  </si>
  <si>
    <t>就学者ａ</t>
  </si>
  <si>
    <t>就学者b</t>
  </si>
  <si>
    <t>就学者c</t>
  </si>
  <si>
    <t>6ヶ月以上の長期療養者世帯</t>
  </si>
  <si>
    <t>障害者・要介護世帯</t>
  </si>
  <si>
    <t>母子･父子世帯（死別・生別）</t>
  </si>
  <si>
    <t>（手動入力）</t>
  </si>
  <si>
    <t>特別の事情</t>
  </si>
  <si>
    <t>その他</t>
  </si>
  <si>
    <t>火災･風水害等の災害を受けた世帯　</t>
  </si>
  <si>
    <t>6ヶ月以上の長期療養者世帯（該当者　　　　　　　　　　　　　　）</t>
  </si>
  <si>
    <t>障害者・要介護世帯（該当者　　　　 　　　　　　　　　　　　　）</t>
  </si>
  <si>
    <t>その他＜　　　　　　　　　　　　　　　　　　　　　（該当者　　　　　　　　　　　　　　）＞</t>
  </si>
  <si>
    <t>-</t>
  </si>
  <si>
    <t>該当</t>
  </si>
  <si>
    <t>火災･風水害等の災害を受けた世帯</t>
  </si>
  <si>
    <t>計</t>
  </si>
  <si>
    <t>博士後期</t>
  </si>
  <si>
    <t>備考</t>
  </si>
  <si>
    <t>願書提出　　　　年　　月　　日</t>
  </si>
  <si>
    <t>就学者c</t>
  </si>
  <si>
    <t>090-1123-4567　</t>
  </si>
  <si>
    <t>12345abcd＠gmail.com</t>
  </si>
  <si>
    <t>〒819-0382　福岡市西区桑原674　九州大学ドミトリー１　3ＸＸ号室</t>
  </si>
  <si>
    <t>○×△奨学金</t>
  </si>
  <si>
    <t>001</t>
  </si>
  <si>
    <t>九大　太朗</t>
  </si>
  <si>
    <t>○○</t>
  </si>
  <si>
    <t>○</t>
  </si>
  <si>
    <t>○</t>
  </si>
  <si>
    <t>○○○○学分野（○○に関する研究）</t>
  </si>
  <si>
    <t>（ 奨学会ごとの募集要件を確認のうえ、記入してください。 ）</t>
  </si>
  <si>
    <t>受給中</t>
  </si>
  <si>
    <t>無</t>
  </si>
  <si>
    <t>申請中</t>
  </si>
  <si>
    <t>九大　誠</t>
  </si>
  <si>
    <t>九大　由美子</t>
  </si>
  <si>
    <t>九大　花子</t>
  </si>
  <si>
    <t>私立</t>
  </si>
  <si>
    <t>自宅</t>
  </si>
  <si>
    <t>九大　陽菜</t>
  </si>
  <si>
    <t>予備校生</t>
  </si>
  <si>
    <t>男</t>
  </si>
  <si>
    <r>
      <rPr>
        <sz val="11"/>
        <color indexed="10"/>
        <rFont val="ＭＳ ゴシック"/>
        <family val="3"/>
      </rPr>
      <t>199X</t>
    </r>
    <r>
      <rPr>
        <sz val="11"/>
        <rFont val="ＭＳ ゴシック"/>
        <family val="3"/>
      </rPr>
      <t>/</t>
    </r>
    <r>
      <rPr>
        <sz val="11"/>
        <color indexed="10"/>
        <rFont val="ＭＳ ゴシック"/>
        <family val="3"/>
      </rPr>
      <t>4</t>
    </r>
    <r>
      <rPr>
        <sz val="11"/>
        <rFont val="ＭＳ ゴシック"/>
        <family val="3"/>
      </rPr>
      <t>/</t>
    </r>
    <r>
      <rPr>
        <sz val="11"/>
        <color indexed="10"/>
        <rFont val="ＭＳ ゴシック"/>
        <family val="3"/>
      </rPr>
      <t>1</t>
    </r>
  </si>
  <si>
    <r>
      <t>　　　　</t>
    </r>
    <r>
      <rPr>
        <sz val="10"/>
        <color indexed="10"/>
        <rFont val="ＭＳ ゴシック"/>
        <family val="3"/>
      </rPr>
      <t>202X</t>
    </r>
    <r>
      <rPr>
        <sz val="10"/>
        <rFont val="ＭＳ ゴシック"/>
        <family val="3"/>
      </rPr>
      <t>　年　　</t>
    </r>
    <r>
      <rPr>
        <sz val="10"/>
        <color indexed="10"/>
        <rFont val="ＭＳ ゴシック"/>
        <family val="3"/>
      </rPr>
      <t>4</t>
    </r>
    <r>
      <rPr>
        <sz val="10"/>
        <rFont val="ＭＳ ゴシック"/>
        <family val="3"/>
      </rPr>
      <t>　月入学</t>
    </r>
  </si>
  <si>
    <r>
      <t>　　　　</t>
    </r>
    <r>
      <rPr>
        <sz val="10"/>
        <color indexed="10"/>
        <rFont val="ＭＳ ゴシック"/>
        <family val="3"/>
      </rPr>
      <t>202X</t>
    </r>
    <r>
      <rPr>
        <sz val="10"/>
        <rFont val="ＭＳ ゴシック"/>
        <family val="3"/>
      </rPr>
      <t>　年　　</t>
    </r>
    <r>
      <rPr>
        <sz val="10"/>
        <color indexed="10"/>
        <rFont val="ＭＳ ゴシック"/>
        <family val="3"/>
      </rPr>
      <t>3</t>
    </r>
    <r>
      <rPr>
        <sz val="10"/>
        <rFont val="ＭＳ ゴシック"/>
        <family val="3"/>
      </rPr>
      <t>　月卒業(修了)予定</t>
    </r>
  </si>
  <si>
    <r>
      <t>願書提出　　　</t>
    </r>
    <r>
      <rPr>
        <sz val="11"/>
        <color indexed="10"/>
        <rFont val="ＭＳ ゴシック"/>
        <family val="3"/>
      </rPr>
      <t>202X</t>
    </r>
    <r>
      <rPr>
        <sz val="11"/>
        <rFont val="ＭＳ ゴシック"/>
        <family val="3"/>
      </rPr>
      <t>　年　</t>
    </r>
    <r>
      <rPr>
        <sz val="11"/>
        <color indexed="10"/>
        <rFont val="ＭＳ ゴシック"/>
        <family val="3"/>
      </rPr>
      <t>4</t>
    </r>
    <r>
      <rPr>
        <sz val="11"/>
        <rFont val="ＭＳ ゴシック"/>
        <family val="3"/>
      </rPr>
      <t>　月　</t>
    </r>
    <r>
      <rPr>
        <sz val="11"/>
        <color indexed="10"/>
        <rFont val="ＭＳ ゴシック"/>
        <family val="3"/>
      </rPr>
      <t>X</t>
    </r>
    <r>
      <rPr>
        <sz val="11"/>
        <rFont val="ＭＳ ゴシック"/>
        <family val="3"/>
      </rPr>
      <t>　日</t>
    </r>
  </si>
  <si>
    <r>
      <t xml:space="preserve"> 期間：　　　</t>
    </r>
    <r>
      <rPr>
        <sz val="11"/>
        <color indexed="10"/>
        <rFont val="ＭＳ ゴシック"/>
        <family val="3"/>
      </rPr>
      <t>202X</t>
    </r>
    <r>
      <rPr>
        <sz val="11"/>
        <rFont val="ＭＳ ゴシック"/>
        <family val="3"/>
      </rPr>
      <t>　年　　</t>
    </r>
    <r>
      <rPr>
        <sz val="11"/>
        <color indexed="10"/>
        <rFont val="ＭＳ ゴシック"/>
        <family val="3"/>
      </rPr>
      <t>9</t>
    </r>
    <r>
      <rPr>
        <sz val="11"/>
        <rFont val="ＭＳ ゴシック"/>
        <family val="3"/>
      </rPr>
      <t>　月～　　　</t>
    </r>
    <r>
      <rPr>
        <sz val="11"/>
        <color indexed="10"/>
        <rFont val="ＭＳ ゴシック"/>
        <family val="3"/>
      </rPr>
      <t>202X</t>
    </r>
    <r>
      <rPr>
        <sz val="11"/>
        <rFont val="ＭＳ ゴシック"/>
        <family val="3"/>
      </rPr>
      <t>　 年　　</t>
    </r>
    <r>
      <rPr>
        <sz val="11"/>
        <color indexed="10"/>
        <rFont val="ＭＳ ゴシック"/>
        <family val="3"/>
      </rPr>
      <t>3</t>
    </r>
    <r>
      <rPr>
        <sz val="11"/>
        <rFont val="ＭＳ ゴシック"/>
        <family val="3"/>
      </rPr>
      <t>　月　　　　</t>
    </r>
  </si>
  <si>
    <r>
      <t xml:space="preserve">障害者・要介護世帯（該当者　　　　 </t>
    </r>
    <r>
      <rPr>
        <sz val="11"/>
        <color indexed="10"/>
        <rFont val="ＭＳ ゴシック"/>
        <family val="3"/>
      </rPr>
      <t>九大花子</t>
    </r>
    <r>
      <rPr>
        <sz val="11"/>
        <rFont val="ＭＳ ゴシック"/>
        <family val="3"/>
      </rPr>
      <t>　　　　　　）</t>
    </r>
  </si>
  <si>
    <t xml:space="preserve">〒089-3700　北海道足寄郡足寄町北５条１丁目85番地 </t>
  </si>
  <si>
    <r>
      <t xml:space="preserve"> 月額　　</t>
    </r>
    <r>
      <rPr>
        <sz val="11"/>
        <color indexed="10"/>
        <rFont val="ＭＳ ゴシック"/>
        <family val="3"/>
      </rPr>
      <t>4.4</t>
    </r>
    <r>
      <rPr>
        <sz val="11"/>
        <rFont val="ＭＳ ゴシック"/>
        <family val="3"/>
      </rPr>
      <t xml:space="preserve">  万円</t>
    </r>
  </si>
  <si>
    <t>/　/</t>
  </si>
  <si>
    <t>有　・　無</t>
  </si>
  <si>
    <r>
      <t xml:space="preserve">前年度
</t>
    </r>
    <r>
      <rPr>
        <sz val="5"/>
        <rFont val="ＭＳ ゴシック"/>
        <family val="3"/>
      </rPr>
      <t>（2024年度現在と所属が異なる者のみ）</t>
    </r>
  </si>
  <si>
    <t>国公・私立</t>
  </si>
  <si>
    <t>国等からの支援
（次世挑・学振等）</t>
  </si>
  <si>
    <r>
      <t>控除関係の該当する欄は「○」を選択してください。なお、</t>
    </r>
    <r>
      <rPr>
        <u val="single"/>
        <sz val="11"/>
        <rFont val="ＭＳ ゴシック"/>
        <family val="3"/>
      </rPr>
      <t>障害者、要介護者、長期療養者、災害については関係書類を添付してください。</t>
    </r>
  </si>
  <si>
    <t>学籍
番号</t>
  </si>
  <si>
    <t>申請状況2024</t>
  </si>
  <si>
    <r>
      <t>●</t>
    </r>
    <r>
      <rPr>
        <b/>
        <sz val="8"/>
        <rFont val="ＭＳ ゴシック"/>
        <family val="3"/>
      </rPr>
      <t>「世帯構成」の記入</t>
    </r>
    <r>
      <rPr>
        <sz val="8"/>
        <rFont val="ＭＳ ゴシック"/>
        <family val="3"/>
      </rPr>
      <t xml:space="preserve">
・「世帯構成」の欄には父母（又は父母に代わって家計を支持する者）と家計支持者の扶養下にある者を記入。
・「就学者を除く家族」の欄には、父母以外に就学前の幼児、予備校生、未就職の兄弟などを記入。同居・別居は問わない。
・父母の扶養下にない祖父母・兄弟等は、同居していても記入しない。
・</t>
    </r>
    <r>
      <rPr>
        <u val="single"/>
        <sz val="8"/>
        <rFont val="ＭＳ ゴシック"/>
        <family val="3"/>
      </rPr>
      <t>父母（又は父母に代わって家計を支持する者）の収入に関する書類を添付。</t>
    </r>
    <r>
      <rPr>
        <sz val="8"/>
        <rFont val="ＭＳ ゴシック"/>
        <family val="3"/>
      </rPr>
      <t xml:space="preserve">
・単位は「万円」</t>
    </r>
    <r>
      <rPr>
        <sz val="8"/>
        <color indexed="10"/>
        <rFont val="ＭＳ ゴシック"/>
        <family val="3"/>
      </rPr>
      <t>（小数点以下切り捨て）</t>
    </r>
    <r>
      <rPr>
        <sz val="8"/>
        <color indexed="8"/>
        <rFont val="ＭＳ ゴシック"/>
        <family val="3"/>
      </rPr>
      <t xml:space="preserve">。
</t>
    </r>
    <r>
      <rPr>
        <b/>
        <sz val="8"/>
        <color indexed="8"/>
        <rFont val="ＭＳ ゴシック"/>
        <family val="3"/>
      </rPr>
      <t>●独立生計者の場合</t>
    </r>
    <r>
      <rPr>
        <sz val="8"/>
        <color indexed="8"/>
        <rFont val="ＭＳ ゴシック"/>
        <family val="3"/>
      </rPr>
      <t xml:space="preserve">
</t>
    </r>
    <r>
      <rPr>
        <sz val="8"/>
        <rFont val="ＭＳ ゴシック"/>
        <family val="3"/>
      </rPr>
      <t>・独立生計者として申請できる者は、原則として、</t>
    </r>
    <r>
      <rPr>
        <u val="single"/>
        <sz val="8"/>
        <rFont val="ＭＳ ゴシック"/>
        <family val="3"/>
      </rPr>
      <t xml:space="preserve">父母等の扶養下になく、父母等と別居し、所得申告される収入があること。
</t>
    </r>
    <r>
      <rPr>
        <sz val="8"/>
        <rFont val="ＭＳ ゴシック"/>
        <family val="3"/>
      </rPr>
      <t>・父母の収入に関する書類に代えて「本人と配偶者の収入に関する書類」を添付。
・収入欄には奨学金以外の収入を記入。
・「父」の欄で「本人」を選択。（配偶者がいる場合は「母」の欄を変更可。）</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</si>
</sst>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9"/>
      <name val="ＭＳ ゴシック"/>
      <family val="3"/>
    </font>
    <font>
      <b/>
      <sz val="11"/>
      <name val="ＭＳ ゴシック"/>
      <family val="3"/>
    </font>
    <font>
      <sz val="10"/>
      <name val="ＭＳ ゴシック"/>
      <family val="3"/>
    </font>
    <font>
      <b/>
      <sz val="18"/>
      <name val="ＭＳ ゴシック"/>
      <family val="3"/>
    </font>
    <font>
      <sz val="18"/>
      <name val="ＭＳ Ｐゴシック"/>
      <family val="3"/>
    </font>
    <font>
      <sz val="8"/>
      <name val="ＭＳ ゴシック"/>
      <family val="3"/>
    </font>
    <font>
      <b/>
      <sz val="10"/>
      <name val="ＭＳ ゴシック"/>
      <family val="3"/>
    </font>
    <font>
      <sz val="12"/>
      <name val="ＭＳ ゴシック"/>
      <family val="3"/>
    </font>
    <font>
      <b/>
      <sz val="9"/>
      <name val="ＭＳ ゴシック"/>
      <family val="3"/>
    </font>
    <font>
      <sz val="9"/>
      <name val="ＭＳ Ｐゴシック"/>
      <family val="3"/>
    </font>
    <font>
      <b/>
      <sz val="9"/>
      <name val="ＭＳ Ｐゴシック"/>
      <family val="3"/>
    </font>
    <font>
      <u val="single"/>
      <sz val="11"/>
      <name val="ＭＳ ゴシック"/>
      <family val="3"/>
    </font>
    <font>
      <sz val="6"/>
      <name val="ＭＳ ゴシック"/>
      <family val="3"/>
    </font>
    <font>
      <b/>
      <sz val="8"/>
      <name val="ＭＳ ゴシック"/>
      <family val="3"/>
    </font>
    <font>
      <u val="single"/>
      <sz val="8"/>
      <name val="ＭＳ ゴシック"/>
      <family val="3"/>
    </font>
    <font>
      <sz val="8"/>
      <color indexed="10"/>
      <name val="ＭＳ ゴシック"/>
      <family val="3"/>
    </font>
    <font>
      <sz val="8"/>
      <color indexed="8"/>
      <name val="ＭＳ ゴシック"/>
      <family val="3"/>
    </font>
    <font>
      <b/>
      <sz val="8"/>
      <color indexed="8"/>
      <name val="ＭＳ ゴシック"/>
      <family val="3"/>
    </font>
    <font>
      <sz val="11"/>
      <color indexed="10"/>
      <name val="ＭＳ ゴシック"/>
      <family val="3"/>
    </font>
    <font>
      <sz val="10"/>
      <color indexed="10"/>
      <name val="ＭＳ ゴシック"/>
      <family val="3"/>
    </font>
    <font>
      <sz val="5"/>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10"/>
      <name val="ＭＳ ゴシック"/>
      <family val="3"/>
    </font>
    <font>
      <sz val="9"/>
      <name val="Meiryo UI"/>
      <family val="3"/>
    </font>
    <font>
      <sz val="32"/>
      <color indexed="10"/>
      <name val="AR P丸ゴシック体E"/>
      <family val="3"/>
    </font>
    <font>
      <sz val="10.5"/>
      <color indexed="10"/>
      <name val="AR P丸ゴシック体E"/>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Ｐゴシック"/>
      <family val="3"/>
    </font>
    <font>
      <sz val="11"/>
      <color rgb="FFFF0000"/>
      <name val="ＭＳ ゴシック"/>
      <family val="3"/>
    </font>
    <font>
      <sz val="9"/>
      <color rgb="FFFF0000"/>
      <name val="ＭＳ ゴシック"/>
      <family val="3"/>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24997000396251678"/>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style="medium"/>
      <top style="thin"/>
      <bottom style="thin"/>
    </border>
    <border>
      <left style="thin"/>
      <right style="thin"/>
      <top style="thin"/>
      <bottom style="dotted"/>
    </border>
    <border>
      <left style="thin"/>
      <right style="thin"/>
      <top style="dotted"/>
      <bottom style="dotted"/>
    </border>
    <border>
      <left style="thin"/>
      <right style="thin"/>
      <top style="thin"/>
      <bottom style="medium"/>
    </border>
    <border>
      <left style="thin"/>
      <right style="medium"/>
      <top style="thin"/>
      <bottom style="medium"/>
    </border>
    <border>
      <left style="medium"/>
      <right style="thin"/>
      <top>
        <color indexed="63"/>
      </top>
      <bottom>
        <color indexed="63"/>
      </bottom>
    </border>
    <border>
      <left>
        <color indexed="63"/>
      </left>
      <right>
        <color indexed="63"/>
      </right>
      <top style="thin"/>
      <bottom style="thin"/>
    </border>
    <border>
      <left style="hair"/>
      <right style="hair"/>
      <top style="thin"/>
      <bottom style="dotted"/>
    </border>
    <border>
      <left style="hair"/>
      <right style="hair"/>
      <top style="dotted"/>
      <bottom style="dotted"/>
    </border>
    <border>
      <left>
        <color indexed="63"/>
      </left>
      <right style="thin"/>
      <top style="thin"/>
      <bottom style="dotted"/>
    </border>
    <border>
      <left>
        <color indexed="63"/>
      </left>
      <right style="thin"/>
      <top style="dotted"/>
      <bottom style="dotted"/>
    </border>
    <border>
      <left style="thin"/>
      <right style="medium"/>
      <top style="dotted"/>
      <bottom style="dotted"/>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hair"/>
      <right style="hair"/>
      <top style="thin"/>
      <bottom style="hair"/>
    </border>
    <border>
      <left style="hair"/>
      <right style="hair"/>
      <top style="hair"/>
      <bottom style="thin"/>
    </border>
    <border>
      <left style="thin"/>
      <right style="hair"/>
      <top style="thin"/>
      <bottom style="thin"/>
    </border>
    <border>
      <left style="hair"/>
      <right style="medium"/>
      <top style="thin"/>
      <bottom style="thin"/>
    </border>
    <border>
      <left style="hair"/>
      <right style="thin"/>
      <top style="thin"/>
      <bottom style="thin"/>
    </border>
    <border>
      <left style="thin"/>
      <right style="thin"/>
      <top style="dotted"/>
      <bottom style="thin"/>
    </border>
    <border>
      <left style="thin"/>
      <right style="medium"/>
      <top style="dotted"/>
      <bottom style="thin"/>
    </border>
    <border>
      <left style="hair"/>
      <right style="hair"/>
      <top style="medium"/>
      <bottom style="thin"/>
    </border>
    <border>
      <left style="hair"/>
      <right style="hair"/>
      <top style="thin"/>
      <bottom style="thin"/>
    </border>
    <border>
      <left style="hair"/>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color indexed="63"/>
      </top>
      <bottom>
        <color indexed="63"/>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medium"/>
      <bottom style="thin"/>
    </border>
    <border>
      <left>
        <color indexed="63"/>
      </left>
      <right style="hair"/>
      <top style="medium"/>
      <bottom style="medium"/>
    </border>
    <border>
      <left style="hair"/>
      <right style="hair"/>
      <top style="medium"/>
      <bottom style="medium"/>
    </border>
    <border>
      <left style="hair"/>
      <right style="hair"/>
      <top style="hair"/>
      <bottom style="hair"/>
    </border>
    <border>
      <left style="hair"/>
      <right style="hair"/>
      <top style="hair"/>
      <bottom style="medium"/>
    </border>
    <border>
      <left style="thin"/>
      <right style="thin"/>
      <top>
        <color indexed="63"/>
      </top>
      <bottom style="dotted"/>
    </border>
    <border>
      <left style="thin"/>
      <right style="thin"/>
      <top style="dotted"/>
      <bottom style="medium"/>
    </border>
    <border>
      <left style="thin"/>
      <right style="hair"/>
      <top style="medium"/>
      <bottom style="hair"/>
    </border>
    <border>
      <left style="thin"/>
      <right style="hair"/>
      <top style="hair"/>
      <bottom style="hair"/>
    </border>
    <border>
      <left style="thin"/>
      <right style="hair"/>
      <top style="hair"/>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hair"/>
      <right>
        <color indexed="63"/>
      </right>
      <top style="hair"/>
      <bottom style="thin"/>
    </border>
    <border>
      <left style="thin"/>
      <right>
        <color indexed="63"/>
      </right>
      <top style="thin"/>
      <bottom>
        <color indexed="63"/>
      </bottom>
    </border>
    <border>
      <left style="thin"/>
      <right style="thin"/>
      <top style="medium"/>
      <bottom style="thin"/>
    </border>
    <border>
      <left style="thin"/>
      <right>
        <color indexed="63"/>
      </right>
      <top>
        <color indexed="63"/>
      </top>
      <bottom>
        <color indexed="63"/>
      </bottom>
    </border>
    <border>
      <left>
        <color indexed="63"/>
      </left>
      <right style="hair"/>
      <top style="medium"/>
      <bottom style="hair"/>
    </border>
    <border>
      <left>
        <color indexed="63"/>
      </left>
      <right style="hair"/>
      <top style="hair"/>
      <bottom style="hair"/>
    </border>
    <border>
      <left style="hair"/>
      <right style="hair"/>
      <top style="dotted"/>
      <bottom>
        <color indexed="63"/>
      </bottom>
    </border>
    <border>
      <left style="thin"/>
      <right>
        <color indexed="63"/>
      </right>
      <top style="thin"/>
      <bottom style="thin"/>
    </border>
    <border>
      <left style="hair"/>
      <right style="hair"/>
      <top style="hair"/>
      <bottom>
        <color indexed="63"/>
      </bottom>
    </border>
    <border>
      <left style="thin"/>
      <right style="hair"/>
      <top style="thin"/>
      <bottom style="medium"/>
    </border>
    <border>
      <left style="hair"/>
      <right style="medium"/>
      <top style="hair"/>
      <bottom style="medium"/>
    </border>
    <border>
      <left style="medium"/>
      <right>
        <color indexed="63"/>
      </right>
      <top style="medium"/>
      <bottom>
        <color indexed="63"/>
      </botto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hair"/>
    </border>
    <border>
      <left>
        <color indexed="63"/>
      </left>
      <right style="thin"/>
      <top style="hair"/>
      <bottom style="hair"/>
    </border>
    <border>
      <left style="hair"/>
      <right>
        <color indexed="63"/>
      </right>
      <top style="medium"/>
      <bottom style="hair"/>
    </border>
    <border>
      <left>
        <color indexed="63"/>
      </left>
      <right style="thin"/>
      <top style="medium"/>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hair"/>
      <top style="medium"/>
      <bottom>
        <color indexed="63"/>
      </bottom>
    </border>
    <border>
      <left style="medium"/>
      <right style="hair"/>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hair"/>
      <bottom style="hair"/>
    </border>
    <border>
      <left>
        <color indexed="63"/>
      </left>
      <right>
        <color indexed="63"/>
      </right>
      <top style="thin"/>
      <bottom style="dotted"/>
    </border>
    <border>
      <left>
        <color indexed="63"/>
      </left>
      <right style="medium"/>
      <top style="thin"/>
      <bottom style="dotted"/>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style="thin"/>
      <top style="medium"/>
      <bottom>
        <color indexed="63"/>
      </bottom>
    </border>
    <border>
      <left style="thin"/>
      <right style="thin"/>
      <top>
        <color indexed="63"/>
      </top>
      <bottom style="medium"/>
    </border>
    <border>
      <left style="dotted"/>
      <right>
        <color indexed="63"/>
      </right>
      <top style="thin"/>
      <bottom style="dotted"/>
    </border>
    <border>
      <left style="thin"/>
      <right>
        <color indexed="63"/>
      </right>
      <top style="thin"/>
      <bottom style="hair"/>
    </border>
    <border>
      <left>
        <color indexed="63"/>
      </left>
      <right style="thin"/>
      <top style="thin"/>
      <bottom style="hair"/>
    </border>
    <border>
      <left style="thin"/>
      <right>
        <color indexed="63"/>
      </right>
      <top style="hair"/>
      <bottom style="medium"/>
    </border>
    <border>
      <left>
        <color indexed="63"/>
      </left>
      <right style="thin"/>
      <top style="hair"/>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dotted"/>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thin"/>
    </border>
    <border>
      <left>
        <color indexed="63"/>
      </left>
      <right style="hair"/>
      <top style="thin"/>
      <bottom style="thin"/>
    </border>
    <border>
      <left style="thin"/>
      <right style="thin"/>
      <top style="thin"/>
      <bottom>
        <color indexed="63"/>
      </bottom>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style="thin"/>
      <right>
        <color indexed="63"/>
      </right>
      <top style="thin"/>
      <bottom style="dotted"/>
    </border>
    <border>
      <left style="medium"/>
      <right style="thin"/>
      <top>
        <color indexed="63"/>
      </top>
      <bottom style="medium"/>
    </border>
    <border>
      <left>
        <color indexed="63"/>
      </left>
      <right style="thin"/>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style="medium"/>
      <bottom style="thin"/>
    </border>
    <border>
      <left style="medium"/>
      <right style="thin"/>
      <top style="medium"/>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thin"/>
      <bottom style="medium"/>
    </border>
    <border>
      <left style="medium"/>
      <right>
        <color indexed="63"/>
      </right>
      <top style="medium"/>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hair"/>
      <top style="dotted"/>
      <bottom style="thin"/>
    </border>
    <border>
      <left style="hair"/>
      <right>
        <color indexed="63"/>
      </right>
      <top style="thin"/>
      <bottom style="dotted"/>
    </border>
    <border>
      <left style="hair"/>
      <right>
        <color indexed="63"/>
      </right>
      <top style="dotted"/>
      <bottom style="dotted"/>
    </border>
    <border>
      <left style="medium"/>
      <right>
        <color indexed="63"/>
      </right>
      <top style="thin"/>
      <bottom style="thin"/>
    </border>
    <border>
      <left>
        <color indexed="63"/>
      </left>
      <right style="thin"/>
      <top style="medium"/>
      <bottom>
        <color indexed="63"/>
      </bottom>
    </border>
    <border>
      <left>
        <color indexed="63"/>
      </left>
      <right style="thin"/>
      <top>
        <color indexed="63"/>
      </top>
      <bottom style="medium"/>
    </border>
    <border>
      <left style="dotted"/>
      <right>
        <color indexed="63"/>
      </right>
      <top style="dotted"/>
      <bottom style="thin"/>
    </border>
    <border>
      <left style="hair"/>
      <right>
        <color indexed="63"/>
      </right>
      <top style="dotted"/>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thin"/>
    </border>
    <border>
      <left>
        <color indexed="63"/>
      </left>
      <right style="hair"/>
      <top style="thin"/>
      <bottom style="dotted"/>
    </border>
    <border>
      <left>
        <color indexed="63"/>
      </left>
      <right style="hair"/>
      <top style="dotted"/>
      <bottom style="dotted"/>
    </border>
    <border>
      <left>
        <color indexed="63"/>
      </left>
      <right style="hair"/>
      <top style="hair"/>
      <bottom style="thin"/>
    </border>
    <border>
      <left style="hair"/>
      <right>
        <color indexed="63"/>
      </right>
      <top style="dotted"/>
      <bottom style="thin"/>
    </border>
    <border>
      <left>
        <color indexed="63"/>
      </left>
      <right style="medium"/>
      <top style="dotted"/>
      <bottom style="thin"/>
    </border>
    <border>
      <left style="thin"/>
      <right style="dotted"/>
      <top style="thin"/>
      <bottom>
        <color indexed="63"/>
      </bottom>
    </border>
    <border>
      <left style="thin"/>
      <right style="dotted"/>
      <top>
        <color indexed="63"/>
      </top>
      <bottom style="thin"/>
    </border>
    <border>
      <left style="medium"/>
      <right style="hair"/>
      <top>
        <color indexed="63"/>
      </top>
      <bottom style="thin"/>
    </border>
    <border>
      <left>
        <color indexed="63"/>
      </left>
      <right style="hair"/>
      <top style="thin"/>
      <bottom style="medium"/>
    </border>
    <border>
      <left style="hair"/>
      <right>
        <color indexed="63"/>
      </right>
      <top>
        <color indexed="63"/>
      </top>
      <bottom style="medium"/>
    </border>
    <border>
      <left>
        <color indexed="63"/>
      </left>
      <right style="hair"/>
      <top>
        <color indexed="63"/>
      </top>
      <bottom style="medium"/>
    </border>
    <border>
      <left>
        <color indexed="63"/>
      </left>
      <right style="thin"/>
      <top style="medium"/>
      <bottom style="thin"/>
    </border>
    <border>
      <left style="hair"/>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pplyNumberFormat="0" applyFill="0" applyBorder="0" applyAlignment="0" applyProtection="0"/>
    <xf numFmtId="0" fontId="66" fillId="32" borderId="0" applyNumberFormat="0" applyBorder="0" applyAlignment="0" applyProtection="0"/>
  </cellStyleXfs>
  <cellXfs count="344">
    <xf numFmtId="0" fontId="0" fillId="0" borderId="0" xfId="0" applyAlignment="1">
      <alignment/>
    </xf>
    <xf numFmtId="0" fontId="4" fillId="0" borderId="0" xfId="0" applyFont="1" applyAlignment="1">
      <alignment vertical="center"/>
    </xf>
    <xf numFmtId="0" fontId="4" fillId="0" borderId="0" xfId="0" applyFont="1" applyBorder="1" applyAlignment="1">
      <alignment horizontal="center" vertical="center"/>
    </xf>
    <xf numFmtId="0" fontId="12" fillId="0" borderId="0" xfId="0" applyFont="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0" xfId="0" applyFont="1" applyFill="1" applyBorder="1" applyAlignment="1">
      <alignmen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0" xfId="0" applyBorder="1" applyAlignment="1">
      <alignment vertical="center"/>
    </xf>
    <xf numFmtId="0" fontId="4" fillId="33" borderId="15" xfId="0" applyFont="1" applyFill="1" applyBorder="1" applyAlignment="1">
      <alignment vertical="center"/>
    </xf>
    <xf numFmtId="0" fontId="5" fillId="33" borderId="16" xfId="0" applyFont="1" applyFill="1" applyBorder="1" applyAlignment="1">
      <alignment horizontal="left" vertical="center" wrapText="1"/>
    </xf>
    <xf numFmtId="0" fontId="4" fillId="33" borderId="17" xfId="0" applyFont="1" applyFill="1" applyBorder="1" applyAlignment="1">
      <alignment horizontal="center" vertical="top" textRotation="255" wrapText="1" indent="1"/>
    </xf>
    <xf numFmtId="0" fontId="4" fillId="33" borderId="18" xfId="0" applyFont="1" applyFill="1" applyBorder="1" applyAlignment="1">
      <alignment horizontal="center" vertical="center"/>
    </xf>
    <xf numFmtId="0" fontId="4" fillId="8" borderId="19" xfId="0" applyFont="1" applyFill="1" applyBorder="1" applyAlignment="1">
      <alignment horizontal="left" vertical="center"/>
    </xf>
    <xf numFmtId="0" fontId="4" fillId="8" borderId="20" xfId="0" applyFont="1" applyFill="1" applyBorder="1" applyAlignment="1">
      <alignment vertical="center"/>
    </xf>
    <xf numFmtId="0" fontId="4" fillId="8" borderId="19" xfId="0" applyFont="1" applyFill="1" applyBorder="1" applyAlignment="1">
      <alignment vertical="center"/>
    </xf>
    <xf numFmtId="0" fontId="4" fillId="8" borderId="13" xfId="0" applyFont="1" applyFill="1" applyBorder="1" applyAlignment="1">
      <alignment vertical="center"/>
    </xf>
    <xf numFmtId="0" fontId="4" fillId="8" borderId="21" xfId="0" applyFont="1" applyFill="1" applyBorder="1" applyAlignment="1">
      <alignment vertical="center"/>
    </xf>
    <xf numFmtId="0" fontId="4" fillId="8" borderId="14" xfId="0" applyFont="1" applyFill="1" applyBorder="1" applyAlignment="1">
      <alignment vertical="center"/>
    </xf>
    <xf numFmtId="0" fontId="4" fillId="8" borderId="22" xfId="0" applyFont="1" applyFill="1" applyBorder="1" applyAlignment="1">
      <alignment vertical="center"/>
    </xf>
    <xf numFmtId="0" fontId="0" fillId="3" borderId="22" xfId="0" applyFill="1" applyBorder="1" applyAlignment="1">
      <alignment horizontal="center" vertical="center"/>
    </xf>
    <xf numFmtId="0" fontId="4" fillId="3" borderId="23" xfId="0" applyFont="1" applyFill="1" applyBorder="1" applyAlignment="1">
      <alignment horizontal="center" vertical="center"/>
    </xf>
    <xf numFmtId="0" fontId="7" fillId="34" borderId="24" xfId="0" applyFont="1" applyFill="1" applyBorder="1" applyAlignment="1">
      <alignment horizontal="center" vertical="center"/>
    </xf>
    <xf numFmtId="0" fontId="0" fillId="7" borderId="25" xfId="0" applyFill="1" applyBorder="1" applyAlignment="1">
      <alignment/>
    </xf>
    <xf numFmtId="0" fontId="0" fillId="7" borderId="26" xfId="0" applyFill="1" applyBorder="1" applyAlignment="1">
      <alignment/>
    </xf>
    <xf numFmtId="0" fontId="0" fillId="7" borderId="27" xfId="0" applyFill="1" applyBorder="1" applyAlignment="1">
      <alignment/>
    </xf>
    <xf numFmtId="0" fontId="0" fillId="7" borderId="28" xfId="0" applyFill="1" applyBorder="1" applyAlignment="1">
      <alignment/>
    </xf>
    <xf numFmtId="0" fontId="0" fillId="7" borderId="26" xfId="0" applyFill="1" applyBorder="1" applyAlignment="1">
      <alignment wrapText="1"/>
    </xf>
    <xf numFmtId="0" fontId="0" fillId="7" borderId="27" xfId="0" applyFill="1" applyBorder="1" applyAlignment="1">
      <alignment wrapText="1"/>
    </xf>
    <xf numFmtId="0" fontId="0" fillId="33" borderId="29" xfId="0" applyFill="1" applyBorder="1" applyAlignment="1">
      <alignment horizontal="center" vertical="center" wrapText="1"/>
    </xf>
    <xf numFmtId="0" fontId="0" fillId="33" borderId="29" xfId="0" applyFill="1" applyBorder="1" applyAlignment="1">
      <alignment horizontal="center" vertical="center"/>
    </xf>
    <xf numFmtId="0" fontId="4" fillId="33" borderId="29" xfId="0" applyFont="1" applyFill="1" applyBorder="1" applyAlignment="1">
      <alignment horizontal="center" vertical="center"/>
    </xf>
    <xf numFmtId="0" fontId="4" fillId="0" borderId="10" xfId="0" applyFont="1" applyBorder="1" applyAlignment="1">
      <alignment horizontal="center" vertical="center"/>
    </xf>
    <xf numFmtId="0" fontId="7" fillId="8" borderId="30" xfId="0" applyFont="1" applyFill="1" applyBorder="1" applyAlignment="1">
      <alignment horizontal="left" vertical="center" indent="1"/>
    </xf>
    <xf numFmtId="0" fontId="4" fillId="33" borderId="31" xfId="0" applyFont="1" applyFill="1" applyBorder="1" applyAlignment="1">
      <alignment horizontal="center" vertical="center" wrapText="1"/>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4" fillId="8" borderId="34" xfId="0" applyFont="1" applyFill="1" applyBorder="1" applyAlignment="1">
      <alignment vertical="center"/>
    </xf>
    <xf numFmtId="0" fontId="4" fillId="8" borderId="35" xfId="0" applyFont="1" applyFill="1" applyBorder="1" applyAlignment="1">
      <alignment vertical="center"/>
    </xf>
    <xf numFmtId="0" fontId="4" fillId="0" borderId="34" xfId="0" applyFont="1" applyBorder="1" applyAlignment="1">
      <alignment horizontal="center" vertical="center" wrapText="1"/>
    </xf>
    <xf numFmtId="0" fontId="4" fillId="8" borderId="36" xfId="0" applyFont="1" applyFill="1" applyBorder="1" applyAlignment="1">
      <alignment horizontal="center" vertical="center"/>
    </xf>
    <xf numFmtId="0" fontId="4" fillId="8" borderId="34" xfId="0" applyFont="1" applyFill="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vertical="center"/>
    </xf>
    <xf numFmtId="0" fontId="67" fillId="8" borderId="36" xfId="0" applyFont="1" applyFill="1" applyBorder="1" applyAlignment="1">
      <alignment vertical="center"/>
    </xf>
    <xf numFmtId="0" fontId="5" fillId="0" borderId="34" xfId="0" applyFont="1" applyBorder="1" applyAlignment="1">
      <alignment horizontal="center" vertical="center" wrapText="1"/>
    </xf>
    <xf numFmtId="0" fontId="5" fillId="0" borderId="34" xfId="0" applyFont="1" applyBorder="1" applyAlignment="1">
      <alignment vertical="center" wrapText="1"/>
    </xf>
    <xf numFmtId="0" fontId="5" fillId="8" borderId="35" xfId="0" applyFont="1" applyFill="1" applyBorder="1" applyAlignment="1">
      <alignment vertical="center"/>
    </xf>
    <xf numFmtId="0" fontId="4" fillId="0" borderId="36" xfId="0" applyFont="1" applyBorder="1" applyAlignment="1">
      <alignment vertical="center"/>
    </xf>
    <xf numFmtId="0" fontId="4" fillId="34" borderId="10" xfId="0" applyFont="1" applyFill="1" applyBorder="1" applyAlignment="1">
      <alignment horizontal="center" vertical="center"/>
    </xf>
    <xf numFmtId="0" fontId="67" fillId="3" borderId="34" xfId="0" applyFont="1" applyFill="1" applyBorder="1" applyAlignment="1">
      <alignment horizontal="center" vertical="center"/>
    </xf>
    <xf numFmtId="0" fontId="4" fillId="0" borderId="36" xfId="0" applyFont="1" applyBorder="1" applyAlignment="1">
      <alignment horizontal="left" vertical="center"/>
    </xf>
    <xf numFmtId="0" fontId="0" fillId="3" borderId="37" xfId="0" applyFill="1" applyBorder="1" applyAlignment="1">
      <alignment horizontal="center" vertical="center"/>
    </xf>
    <xf numFmtId="0" fontId="4" fillId="3" borderId="38" xfId="0" applyFont="1" applyFill="1" applyBorder="1" applyAlignment="1">
      <alignment horizontal="center" vertical="center"/>
    </xf>
    <xf numFmtId="0" fontId="4" fillId="34"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 fillId="0" borderId="39" xfId="0" applyFont="1" applyBorder="1" applyAlignment="1">
      <alignment horizontal="left" vertical="center"/>
    </xf>
    <xf numFmtId="0" fontId="4" fillId="0" borderId="39" xfId="0" applyFont="1" applyBorder="1" applyAlignment="1">
      <alignment vertical="center"/>
    </xf>
    <xf numFmtId="0" fontId="4" fillId="2" borderId="40" xfId="0" applyFont="1" applyFill="1" applyBorder="1" applyAlignment="1">
      <alignment horizontal="left" vertical="center"/>
    </xf>
    <xf numFmtId="0" fontId="4" fillId="0" borderId="40" xfId="0" applyFont="1" applyBorder="1" applyAlignment="1">
      <alignment horizontal="left" vertical="center"/>
    </xf>
    <xf numFmtId="0" fontId="7" fillId="0" borderId="41" xfId="0" applyFont="1" applyBorder="1" applyAlignment="1">
      <alignment horizontal="center" vertical="center"/>
    </xf>
    <xf numFmtId="0" fontId="6" fillId="0" borderId="42" xfId="0" applyFont="1" applyBorder="1" applyAlignment="1">
      <alignment horizontal="center" vertical="center"/>
    </xf>
    <xf numFmtId="0" fontId="6" fillId="3" borderId="43" xfId="0" applyFont="1" applyFill="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0" fillId="7" borderId="42" xfId="0" applyFill="1" applyBorder="1" applyAlignment="1">
      <alignment/>
    </xf>
    <xf numFmtId="0" fontId="0" fillId="7" borderId="45" xfId="0" applyFill="1" applyBorder="1" applyAlignment="1">
      <alignment/>
    </xf>
    <xf numFmtId="0" fontId="0" fillId="0" borderId="46" xfId="0" applyBorder="1" applyAlignment="1">
      <alignment/>
    </xf>
    <xf numFmtId="0" fontId="0" fillId="0" borderId="25" xfId="0" applyBorder="1" applyAlignment="1">
      <alignment/>
    </xf>
    <xf numFmtId="0" fontId="0" fillId="7" borderId="47" xfId="0" applyFill="1" applyBorder="1" applyAlignment="1">
      <alignment/>
    </xf>
    <xf numFmtId="0" fontId="0" fillId="7" borderId="48" xfId="0" applyFill="1" applyBorder="1" applyAlignment="1">
      <alignment/>
    </xf>
    <xf numFmtId="0" fontId="0" fillId="7" borderId="49" xfId="0" applyFill="1" applyBorder="1" applyAlignment="1">
      <alignment/>
    </xf>
    <xf numFmtId="0" fontId="0" fillId="0" borderId="50" xfId="0" applyBorder="1" applyAlignment="1">
      <alignment/>
    </xf>
    <xf numFmtId="0" fontId="68" fillId="4" borderId="51" xfId="0" applyFont="1" applyFill="1" applyBorder="1" applyAlignment="1">
      <alignment/>
    </xf>
    <xf numFmtId="0" fontId="0" fillId="0" borderId="52" xfId="0" applyBorder="1" applyAlignment="1">
      <alignment/>
    </xf>
    <xf numFmtId="0" fontId="4" fillId="0" borderId="53" xfId="0" applyFont="1" applyBorder="1" applyAlignment="1">
      <alignment horizontal="left" vertical="center"/>
    </xf>
    <xf numFmtId="0" fontId="5" fillId="33" borderId="54" xfId="0" applyFont="1" applyFill="1" applyBorder="1" applyAlignment="1">
      <alignment horizontal="center" vertical="center" textRotation="255"/>
    </xf>
    <xf numFmtId="0" fontId="4" fillId="34" borderId="55" xfId="0" applyFont="1" applyFill="1" applyBorder="1" applyAlignment="1">
      <alignment horizontal="left" vertical="center"/>
    </xf>
    <xf numFmtId="49" fontId="0" fillId="4" borderId="56" xfId="0" applyNumberFormat="1" applyFont="1" applyFill="1" applyBorder="1" applyAlignment="1">
      <alignment/>
    </xf>
    <xf numFmtId="0" fontId="0" fillId="4" borderId="56" xfId="0" applyNumberFormat="1" applyFont="1" applyFill="1" applyBorder="1" applyAlignment="1">
      <alignment/>
    </xf>
    <xf numFmtId="49" fontId="0" fillId="4" borderId="57" xfId="0" applyNumberFormat="1" applyFont="1" applyFill="1" applyBorder="1" applyAlignment="1">
      <alignment/>
    </xf>
    <xf numFmtId="0" fontId="0" fillId="10" borderId="0" xfId="0" applyFont="1" applyFill="1" applyAlignment="1">
      <alignment/>
    </xf>
    <xf numFmtId="0" fontId="4" fillId="2" borderId="58" xfId="0" applyFont="1" applyFill="1" applyBorder="1" applyAlignment="1">
      <alignment vertical="center"/>
    </xf>
    <xf numFmtId="0" fontId="4" fillId="2" borderId="14" xfId="0" applyFont="1" applyFill="1" applyBorder="1" applyAlignment="1">
      <alignment vertical="center"/>
    </xf>
    <xf numFmtId="0" fontId="4" fillId="2" borderId="59" xfId="0" applyFont="1" applyFill="1" applyBorder="1" applyAlignment="1">
      <alignment vertical="center"/>
    </xf>
    <xf numFmtId="0" fontId="4" fillId="2" borderId="14" xfId="0" applyFont="1" applyFill="1" applyBorder="1" applyAlignment="1">
      <alignment horizontal="center" vertical="center"/>
    </xf>
    <xf numFmtId="0" fontId="4" fillId="2" borderId="22" xfId="0" applyFont="1" applyFill="1" applyBorder="1" applyAlignment="1">
      <alignment vertical="center"/>
    </xf>
    <xf numFmtId="49" fontId="4" fillId="2" borderId="60" xfId="0" applyNumberFormat="1" applyFont="1" applyFill="1" applyBorder="1" applyAlignment="1" quotePrefix="1">
      <alignment horizontal="center" vertical="center"/>
    </xf>
    <xf numFmtId="49" fontId="4" fillId="2" borderId="61" xfId="0" applyNumberFormat="1" applyFont="1" applyFill="1" applyBorder="1" applyAlignment="1" quotePrefix="1">
      <alignment horizontal="center" vertical="center"/>
    </xf>
    <xf numFmtId="49" fontId="4" fillId="2" borderId="62" xfId="0" applyNumberFormat="1" applyFont="1" applyFill="1" applyBorder="1" applyAlignment="1" quotePrefix="1">
      <alignment horizontal="center" vertical="center"/>
    </xf>
    <xf numFmtId="49" fontId="4" fillId="2" borderId="47" xfId="0" applyNumberFormat="1" applyFont="1" applyFill="1" applyBorder="1" applyAlignment="1" quotePrefix="1">
      <alignment horizontal="center" vertical="center"/>
    </xf>
    <xf numFmtId="49" fontId="4" fillId="2" borderId="50" xfId="0" applyNumberFormat="1" applyFont="1" applyFill="1" applyBorder="1" applyAlignment="1" quotePrefix="1">
      <alignment horizontal="center" vertical="center"/>
    </xf>
    <xf numFmtId="0" fontId="0" fillId="4" borderId="63" xfId="0" applyFill="1" applyBorder="1" applyAlignment="1">
      <alignment/>
    </xf>
    <xf numFmtId="0" fontId="0" fillId="4" borderId="64" xfId="0" applyFill="1" applyBorder="1" applyAlignment="1">
      <alignment/>
    </xf>
    <xf numFmtId="0" fontId="0" fillId="4" borderId="65" xfId="0" applyFill="1" applyBorder="1" applyAlignment="1">
      <alignment/>
    </xf>
    <xf numFmtId="0" fontId="0" fillId="10" borderId="0" xfId="0" applyFill="1" applyAlignment="1">
      <alignment/>
    </xf>
    <xf numFmtId="0" fontId="0" fillId="3" borderId="66" xfId="0" applyFont="1" applyFill="1" applyBorder="1" applyAlignment="1">
      <alignment horizontal="center" vertical="center"/>
    </xf>
    <xf numFmtId="0" fontId="4" fillId="33" borderId="17" xfId="0" applyFont="1" applyFill="1" applyBorder="1" applyAlignment="1">
      <alignment horizontal="center" vertical="top" textRotation="255" wrapText="1" indent="1"/>
    </xf>
    <xf numFmtId="0" fontId="4" fillId="33" borderId="29" xfId="0" applyFont="1" applyFill="1" applyBorder="1" applyAlignment="1">
      <alignment horizontal="center" vertical="center"/>
    </xf>
    <xf numFmtId="0" fontId="4" fillId="33" borderId="10" xfId="0" applyFont="1" applyFill="1" applyBorder="1" applyAlignment="1">
      <alignment horizontal="center" vertical="center"/>
    </xf>
    <xf numFmtId="0" fontId="4" fillId="2" borderId="40" xfId="0" applyFont="1" applyFill="1" applyBorder="1" applyAlignment="1">
      <alignment horizontal="left" vertical="center"/>
    </xf>
    <xf numFmtId="0" fontId="4" fillId="33" borderId="18" xfId="0" applyFont="1" applyFill="1" applyBorder="1" applyAlignment="1">
      <alignment horizontal="center" vertical="center"/>
    </xf>
    <xf numFmtId="0" fontId="4" fillId="33" borderId="11" xfId="0" applyFont="1" applyFill="1" applyBorder="1" applyAlignment="1">
      <alignment horizontal="center" vertical="center"/>
    </xf>
    <xf numFmtId="0" fontId="5" fillId="8" borderId="13" xfId="0" applyFont="1" applyFill="1" applyBorder="1" applyAlignment="1">
      <alignment horizontal="center" vertical="center"/>
    </xf>
    <xf numFmtId="0" fontId="4" fillId="8" borderId="14" xfId="0" applyFont="1" applyFill="1" applyBorder="1" applyAlignment="1">
      <alignment horizontal="center" vertical="center"/>
    </xf>
    <xf numFmtId="0" fontId="4" fillId="2" borderId="37" xfId="0" applyFont="1" applyFill="1" applyBorder="1" applyAlignment="1">
      <alignment horizontal="center" vertical="center"/>
    </xf>
    <xf numFmtId="0" fontId="5" fillId="33" borderId="67" xfId="0" applyFont="1" applyFill="1" applyBorder="1" applyAlignment="1">
      <alignment horizontal="center" vertical="center" wrapText="1"/>
    </xf>
    <xf numFmtId="0" fontId="5" fillId="35" borderId="13" xfId="0" applyFont="1" applyFill="1" applyBorder="1" applyAlignment="1">
      <alignment horizontal="center" vertical="center"/>
    </xf>
    <xf numFmtId="0" fontId="4" fillId="35" borderId="14" xfId="0" applyFont="1" applyFill="1" applyBorder="1" applyAlignment="1">
      <alignment horizontal="center" vertical="center"/>
    </xf>
    <xf numFmtId="0" fontId="4" fillId="36" borderId="13" xfId="0" applyFont="1" applyFill="1" applyBorder="1" applyAlignment="1">
      <alignment vertical="center"/>
    </xf>
    <xf numFmtId="0" fontId="4" fillId="36" borderId="14" xfId="0" applyFont="1" applyFill="1" applyBorder="1" applyAlignment="1">
      <alignment vertical="center"/>
    </xf>
    <xf numFmtId="0" fontId="4" fillId="36" borderId="58" xfId="0" applyFont="1" applyFill="1" applyBorder="1" applyAlignment="1">
      <alignment vertical="center"/>
    </xf>
    <xf numFmtId="0" fontId="5" fillId="12" borderId="13" xfId="0" applyFont="1" applyFill="1" applyBorder="1" applyAlignment="1">
      <alignment horizontal="center" vertical="center"/>
    </xf>
    <xf numFmtId="0" fontId="4" fillId="12" borderId="14" xfId="0" applyFont="1" applyFill="1" applyBorder="1" applyAlignment="1">
      <alignment horizontal="center" vertical="center"/>
    </xf>
    <xf numFmtId="0" fontId="69" fillId="8" borderId="36" xfId="0" applyFont="1" applyFill="1" applyBorder="1" applyAlignment="1" quotePrefix="1">
      <alignment vertical="center"/>
    </xf>
    <xf numFmtId="0" fontId="69" fillId="8" borderId="34" xfId="0" applyFont="1" applyFill="1" applyBorder="1" applyAlignment="1">
      <alignment vertical="center"/>
    </xf>
    <xf numFmtId="0" fontId="70" fillId="8" borderId="35" xfId="0" applyFont="1" applyFill="1" applyBorder="1" applyAlignment="1">
      <alignment horizontal="center" vertical="center"/>
    </xf>
    <xf numFmtId="0" fontId="69" fillId="8" borderId="34" xfId="0" applyFont="1" applyFill="1" applyBorder="1" applyAlignment="1">
      <alignment horizontal="center" vertical="center"/>
    </xf>
    <xf numFmtId="0" fontId="4" fillId="0" borderId="68" xfId="0" applyFont="1" applyBorder="1" applyAlignment="1">
      <alignment horizontal="center" vertical="center" wrapText="1"/>
    </xf>
    <xf numFmtId="0" fontId="71" fillId="8" borderId="15" xfId="0" applyFont="1" applyFill="1" applyBorder="1" applyAlignment="1">
      <alignment horizontal="center" vertical="center"/>
    </xf>
    <xf numFmtId="0" fontId="0" fillId="8" borderId="15" xfId="0" applyFill="1" applyBorder="1" applyAlignment="1">
      <alignment horizontal="center" vertical="center"/>
    </xf>
    <xf numFmtId="0" fontId="12" fillId="3" borderId="69" xfId="0" applyFont="1" applyFill="1" applyBorder="1" applyAlignment="1">
      <alignment horizontal="center" vertical="center" wrapText="1"/>
    </xf>
    <xf numFmtId="49" fontId="4" fillId="2" borderId="70" xfId="0" applyNumberFormat="1" applyFont="1" applyFill="1" applyBorder="1" applyAlignment="1" quotePrefix="1">
      <alignment horizontal="center" vertical="center"/>
    </xf>
    <xf numFmtId="49" fontId="4" fillId="2" borderId="71" xfId="0" applyNumberFormat="1" applyFont="1" applyFill="1" applyBorder="1" applyAlignment="1" quotePrefix="1">
      <alignment horizontal="center" vertical="center"/>
    </xf>
    <xf numFmtId="0" fontId="4" fillId="8" borderId="72" xfId="0" applyFont="1" applyFill="1" applyBorder="1" applyAlignment="1">
      <alignment vertical="center"/>
    </xf>
    <xf numFmtId="0" fontId="4" fillId="8" borderId="40" xfId="0" applyFont="1" applyFill="1" applyBorder="1" applyAlignment="1">
      <alignment vertical="center"/>
    </xf>
    <xf numFmtId="0" fontId="5" fillId="33" borderId="73" xfId="0" applyFont="1" applyFill="1" applyBorder="1" applyAlignment="1">
      <alignment horizontal="center" vertical="center" wrapText="1"/>
    </xf>
    <xf numFmtId="0" fontId="0" fillId="3" borderId="74" xfId="0" applyFill="1" applyBorder="1" applyAlignment="1">
      <alignment horizontal="center" vertical="center" wrapText="1"/>
    </xf>
    <xf numFmtId="0" fontId="0" fillId="3" borderId="41" xfId="0" applyFont="1" applyFill="1" applyBorder="1" applyAlignment="1">
      <alignment horizontal="center" vertical="center"/>
    </xf>
    <xf numFmtId="0" fontId="26" fillId="3" borderId="32" xfId="0" applyFont="1" applyFill="1" applyBorder="1" applyAlignment="1">
      <alignment horizontal="center" vertical="center" wrapText="1"/>
    </xf>
    <xf numFmtId="0" fontId="26" fillId="3" borderId="74" xfId="0" applyFont="1" applyFill="1" applyBorder="1" applyAlignment="1">
      <alignment horizontal="center" vertical="center" wrapText="1"/>
    </xf>
    <xf numFmtId="0" fontId="7" fillId="34" borderId="75" xfId="0" applyFont="1" applyFill="1" applyBorder="1" applyAlignment="1">
      <alignment horizontal="center" vertical="center"/>
    </xf>
    <xf numFmtId="0" fontId="0" fillId="10" borderId="51" xfId="0" applyFont="1" applyFill="1" applyBorder="1" applyAlignment="1" applyProtection="1">
      <alignment/>
      <protection locked="0"/>
    </xf>
    <xf numFmtId="0" fontId="0" fillId="10" borderId="76" xfId="0" applyFont="1" applyFill="1" applyBorder="1" applyAlignment="1" applyProtection="1">
      <alignment/>
      <protection locked="0"/>
    </xf>
    <xf numFmtId="0" fontId="0" fillId="10" borderId="28" xfId="0" applyFill="1" applyBorder="1" applyAlignment="1" applyProtection="1">
      <alignment/>
      <protection locked="0"/>
    </xf>
    <xf numFmtId="0" fontId="5" fillId="33" borderId="77" xfId="0" applyFont="1" applyFill="1" applyBorder="1" applyAlignment="1">
      <alignment horizontal="center" vertical="center" textRotation="255" wrapText="1"/>
    </xf>
    <xf numFmtId="0" fontId="5" fillId="33" borderId="46" xfId="0" applyFont="1" applyFill="1" applyBorder="1" applyAlignment="1">
      <alignment horizontal="center" vertical="center" textRotation="255" wrapText="1"/>
    </xf>
    <xf numFmtId="0" fontId="5" fillId="33" borderId="25" xfId="0" applyFont="1" applyFill="1" applyBorder="1" applyAlignment="1">
      <alignment horizontal="center" vertical="center" textRotation="255" wrapText="1"/>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5" fillId="33" borderId="89" xfId="0" applyFont="1" applyFill="1" applyBorder="1" applyAlignment="1">
      <alignment horizontal="center" vertical="center" textRotation="255" wrapText="1"/>
    </xf>
    <xf numFmtId="0" fontId="5" fillId="33" borderId="90" xfId="0" applyFont="1" applyFill="1" applyBorder="1" applyAlignment="1">
      <alignment horizontal="center" vertical="center" textRotation="255"/>
    </xf>
    <xf numFmtId="0" fontId="4" fillId="0" borderId="0" xfId="0" applyFont="1" applyBorder="1" applyAlignment="1">
      <alignment horizontal="left" vertical="center"/>
    </xf>
    <xf numFmtId="0" fontId="4" fillId="0" borderId="91" xfId="0" applyFont="1" applyBorder="1" applyAlignment="1">
      <alignment horizontal="left" vertical="center"/>
    </xf>
    <xf numFmtId="0" fontId="10" fillId="33" borderId="92" xfId="0" applyFont="1" applyFill="1" applyBorder="1" applyAlignment="1">
      <alignment horizontal="left" vertical="top" wrapText="1"/>
    </xf>
    <xf numFmtId="0" fontId="10" fillId="33" borderId="93" xfId="0" applyFont="1" applyFill="1" applyBorder="1" applyAlignment="1">
      <alignment horizontal="left" vertical="top" wrapText="1"/>
    </xf>
    <xf numFmtId="0" fontId="10" fillId="33" borderId="94" xfId="0" applyFont="1" applyFill="1" applyBorder="1" applyAlignment="1">
      <alignment horizontal="left" vertical="top" wrapText="1"/>
    </xf>
    <xf numFmtId="0" fontId="4" fillId="3" borderId="95" xfId="0" applyFont="1" applyFill="1" applyBorder="1" applyAlignment="1">
      <alignment horizontal="center" vertical="center"/>
    </xf>
    <xf numFmtId="0" fontId="4" fillId="3" borderId="96"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35" xfId="0" applyFont="1" applyFill="1" applyBorder="1" applyAlignment="1">
      <alignment horizontal="center" vertical="center"/>
    </xf>
    <xf numFmtId="0" fontId="4" fillId="33" borderId="73" xfId="0" applyFont="1" applyFill="1" applyBorder="1" applyAlignment="1">
      <alignment horizontal="center" vertical="center"/>
    </xf>
    <xf numFmtId="0" fontId="6" fillId="33" borderId="11" xfId="0" applyFont="1" applyFill="1" applyBorder="1" applyAlignment="1">
      <alignment horizontal="center" vertical="center"/>
    </xf>
    <xf numFmtId="0" fontId="4" fillId="3" borderId="97" xfId="0" applyFont="1" applyFill="1" applyBorder="1" applyAlignment="1">
      <alignment horizontal="center" vertical="center" shrinkToFit="1"/>
    </xf>
    <xf numFmtId="0" fontId="4" fillId="3" borderId="83" xfId="0" applyFont="1" applyFill="1" applyBorder="1" applyAlignment="1">
      <alignment horizontal="center" vertical="center" shrinkToFit="1"/>
    </xf>
    <xf numFmtId="0" fontId="4" fillId="34" borderId="43" xfId="0" applyFont="1" applyFill="1" applyBorder="1" applyAlignment="1">
      <alignment horizontal="left" vertical="center"/>
    </xf>
    <xf numFmtId="0" fontId="4" fillId="0" borderId="0" xfId="0" applyFont="1" applyBorder="1" applyAlignment="1">
      <alignment vertical="center"/>
    </xf>
    <xf numFmtId="0" fontId="4" fillId="8" borderId="98" xfId="0" applyFont="1" applyFill="1" applyBorder="1" applyAlignment="1">
      <alignment vertical="center"/>
    </xf>
    <xf numFmtId="0" fontId="0" fillId="8" borderId="99" xfId="0" applyFill="1" applyBorder="1" applyAlignment="1">
      <alignment vertical="center"/>
    </xf>
    <xf numFmtId="0" fontId="4" fillId="0" borderId="100" xfId="0" applyFont="1" applyBorder="1" applyAlignment="1">
      <alignment horizontal="center" vertical="center"/>
    </xf>
    <xf numFmtId="0" fontId="4" fillId="0" borderId="91" xfId="0" applyFont="1" applyBorder="1" applyAlignment="1">
      <alignment horizontal="center" vertical="center"/>
    </xf>
    <xf numFmtId="0" fontId="4" fillId="0" borderId="101" xfId="0" applyFont="1" applyBorder="1" applyAlignment="1">
      <alignment horizontal="center" vertical="center"/>
    </xf>
    <xf numFmtId="0" fontId="4" fillId="0" borderId="26" xfId="0" applyFont="1" applyBorder="1" applyAlignment="1">
      <alignment horizontal="center" vertical="center"/>
    </xf>
    <xf numFmtId="0" fontId="0" fillId="8" borderId="40" xfId="0" applyFill="1" applyBorder="1" applyAlignment="1">
      <alignment horizontal="center" vertical="center"/>
    </xf>
    <xf numFmtId="0" fontId="0" fillId="8" borderId="35" xfId="0" applyFill="1" applyBorder="1" applyAlignment="1">
      <alignment horizontal="center" vertical="center"/>
    </xf>
    <xf numFmtId="0" fontId="4" fillId="0" borderId="102" xfId="0" applyFont="1" applyBorder="1" applyAlignment="1">
      <alignment horizontal="left" vertical="center" wrapText="1"/>
    </xf>
    <xf numFmtId="0" fontId="4" fillId="0" borderId="103" xfId="0" applyFont="1" applyBorder="1" applyAlignment="1">
      <alignment horizontal="left" vertical="center" wrapText="1"/>
    </xf>
    <xf numFmtId="0" fontId="4" fillId="0" borderId="104" xfId="0" applyFont="1" applyBorder="1" applyAlignment="1">
      <alignment horizontal="left" vertical="center" wrapText="1"/>
    </xf>
    <xf numFmtId="0" fontId="4" fillId="0" borderId="105" xfId="0" applyFont="1" applyBorder="1" applyAlignment="1">
      <alignment horizontal="left" vertical="center" wrapText="1"/>
    </xf>
    <xf numFmtId="0" fontId="4" fillId="0" borderId="106" xfId="0" applyFont="1" applyBorder="1" applyAlignment="1">
      <alignment horizontal="left" vertical="center" wrapText="1"/>
    </xf>
    <xf numFmtId="0" fontId="4" fillId="0" borderId="107" xfId="0" applyFont="1" applyBorder="1" applyAlignment="1">
      <alignment horizontal="left" vertical="center" wrapText="1"/>
    </xf>
    <xf numFmtId="0" fontId="14" fillId="33" borderId="108" xfId="0" applyFont="1" applyFill="1" applyBorder="1" applyAlignment="1">
      <alignment horizontal="center" vertical="center" wrapText="1"/>
    </xf>
    <xf numFmtId="0" fontId="14" fillId="33" borderId="109" xfId="0" applyFont="1" applyFill="1" applyBorder="1" applyAlignment="1">
      <alignment horizontal="center" vertical="center" wrapText="1"/>
    </xf>
    <xf numFmtId="0" fontId="5" fillId="8" borderId="110" xfId="0" applyFont="1" applyFill="1" applyBorder="1" applyAlignment="1">
      <alignment horizontal="left" vertical="center" shrinkToFit="1"/>
    </xf>
    <xf numFmtId="0" fontId="5" fillId="8" borderId="98" xfId="0" applyFont="1" applyFill="1" applyBorder="1" applyAlignment="1">
      <alignment horizontal="left" vertical="center" shrinkToFit="1"/>
    </xf>
    <xf numFmtId="0" fontId="4" fillId="3" borderId="111" xfId="0" applyFont="1" applyFill="1" applyBorder="1" applyAlignment="1">
      <alignment horizontal="center" vertical="center" shrinkToFit="1"/>
    </xf>
    <xf numFmtId="0" fontId="4" fillId="3" borderId="112" xfId="0" applyFont="1" applyFill="1" applyBorder="1" applyAlignment="1">
      <alignment horizontal="center" vertical="center" shrinkToFit="1"/>
    </xf>
    <xf numFmtId="0" fontId="4" fillId="0" borderId="0" xfId="0" applyFont="1" applyBorder="1" applyAlignment="1">
      <alignment vertical="center" shrinkToFit="1"/>
    </xf>
    <xf numFmtId="0" fontId="4" fillId="2" borderId="40" xfId="0" applyFont="1" applyFill="1" applyBorder="1" applyAlignment="1">
      <alignment horizontal="left" vertical="center"/>
    </xf>
    <xf numFmtId="0" fontId="4" fillId="2" borderId="35" xfId="0" applyFont="1" applyFill="1" applyBorder="1" applyAlignment="1">
      <alignment horizontal="left" vertical="center"/>
    </xf>
    <xf numFmtId="0" fontId="4" fillId="3" borderId="113" xfId="0" applyFont="1" applyFill="1" applyBorder="1" applyAlignment="1">
      <alignment horizontal="center" vertical="center" shrinkToFit="1"/>
    </xf>
    <xf numFmtId="0" fontId="4" fillId="3" borderId="114" xfId="0" applyFont="1" applyFill="1" applyBorder="1" applyAlignment="1">
      <alignment horizontal="center" vertical="center" shrinkToFit="1"/>
    </xf>
    <xf numFmtId="0" fontId="7" fillId="33" borderId="67" xfId="0" applyFont="1" applyFill="1" applyBorder="1" applyAlignment="1">
      <alignment vertical="center" textRotation="255"/>
    </xf>
    <xf numFmtId="0" fontId="7" fillId="33" borderId="69" xfId="0" applyFont="1" applyFill="1" applyBorder="1" applyAlignment="1">
      <alignment vertical="center" textRotation="255"/>
    </xf>
    <xf numFmtId="0" fontId="7" fillId="33" borderId="101" xfId="0" applyFont="1" applyFill="1" applyBorder="1" applyAlignment="1">
      <alignment vertical="center"/>
    </xf>
    <xf numFmtId="0" fontId="5" fillId="8" borderId="115" xfId="0" applyFont="1" applyFill="1" applyBorder="1" applyAlignment="1">
      <alignment horizontal="left" vertical="center" shrinkToFit="1"/>
    </xf>
    <xf numFmtId="0" fontId="5" fillId="8" borderId="116" xfId="0" applyFont="1" applyFill="1" applyBorder="1" applyAlignment="1">
      <alignment horizontal="left" vertical="center" shrinkToFit="1"/>
    </xf>
    <xf numFmtId="0" fontId="4" fillId="8" borderId="116" xfId="0" applyFont="1" applyFill="1" applyBorder="1" applyAlignment="1">
      <alignment vertical="center"/>
    </xf>
    <xf numFmtId="0" fontId="0" fillId="8" borderId="117" xfId="0" applyFill="1" applyBorder="1" applyAlignment="1">
      <alignment vertical="center"/>
    </xf>
    <xf numFmtId="0" fontId="0" fillId="3" borderId="41" xfId="0" applyFont="1" applyFill="1" applyBorder="1" applyAlignment="1">
      <alignment horizontal="center" vertical="center"/>
    </xf>
    <xf numFmtId="0" fontId="0" fillId="3" borderId="24" xfId="0" applyFont="1" applyFill="1" applyBorder="1" applyAlignment="1">
      <alignment horizontal="center" vertical="center"/>
    </xf>
    <xf numFmtId="0" fontId="7" fillId="33" borderId="118" xfId="0" applyFont="1" applyFill="1" applyBorder="1" applyAlignment="1">
      <alignment horizontal="center" vertical="center" wrapText="1"/>
    </xf>
    <xf numFmtId="0" fontId="7" fillId="33" borderId="116" xfId="0" applyFont="1" applyFill="1" applyBorder="1" applyAlignment="1">
      <alignment horizontal="center" vertical="center" wrapText="1"/>
    </xf>
    <xf numFmtId="0" fontId="4" fillId="33" borderId="119" xfId="0" applyFont="1" applyFill="1" applyBorder="1" applyAlignment="1">
      <alignment horizontal="center" vertical="center"/>
    </xf>
    <xf numFmtId="0" fontId="4" fillId="33" borderId="120" xfId="0" applyFont="1" applyFill="1" applyBorder="1" applyAlignment="1">
      <alignment horizontal="center" vertical="center"/>
    </xf>
    <xf numFmtId="0" fontId="0" fillId="3" borderId="121" xfId="0" applyFont="1" applyFill="1" applyBorder="1" applyAlignment="1">
      <alignment horizontal="center" vertical="center"/>
    </xf>
    <xf numFmtId="0" fontId="0" fillId="3" borderId="122" xfId="0" applyFont="1" applyFill="1" applyBorder="1" applyAlignment="1">
      <alignment horizontal="center" vertical="center"/>
    </xf>
    <xf numFmtId="0" fontId="4" fillId="8" borderId="18" xfId="0" applyFont="1" applyFill="1" applyBorder="1" applyAlignment="1">
      <alignment vertical="center"/>
    </xf>
    <xf numFmtId="0" fontId="0" fillId="8" borderId="12" xfId="0" applyFill="1" applyBorder="1" applyAlignment="1">
      <alignment vertical="center"/>
    </xf>
    <xf numFmtId="0" fontId="7" fillId="8" borderId="121" xfId="0" applyFont="1" applyFill="1" applyBorder="1" applyAlignment="1">
      <alignment horizontal="center" vertical="center" wrapText="1"/>
    </xf>
    <xf numFmtId="0" fontId="7" fillId="8" borderId="122" xfId="0" applyFont="1" applyFill="1" applyBorder="1" applyAlignment="1">
      <alignment horizontal="center" vertical="center" wrapText="1"/>
    </xf>
    <xf numFmtId="0" fontId="6" fillId="8" borderId="43" xfId="0" applyFont="1" applyFill="1" applyBorder="1" applyAlignment="1">
      <alignment horizontal="center" vertical="center"/>
    </xf>
    <xf numFmtId="0" fontId="0" fillId="8" borderId="10" xfId="0" applyFill="1" applyBorder="1" applyAlignment="1">
      <alignment horizontal="center" vertical="center"/>
    </xf>
    <xf numFmtId="0" fontId="0" fillId="3" borderId="82" xfId="0" applyFont="1" applyFill="1" applyBorder="1" applyAlignment="1">
      <alignment horizontal="center" vertical="center"/>
    </xf>
    <xf numFmtId="0" fontId="0" fillId="3" borderId="71" xfId="0" applyFont="1" applyFill="1" applyBorder="1" applyAlignment="1">
      <alignment horizontal="center" vertical="center"/>
    </xf>
    <xf numFmtId="0" fontId="4" fillId="8" borderId="106" xfId="0" applyFont="1" applyFill="1" applyBorder="1" applyAlignment="1">
      <alignment vertical="center"/>
    </xf>
    <xf numFmtId="0" fontId="0" fillId="8" borderId="107" xfId="0" applyFill="1" applyBorder="1" applyAlignment="1">
      <alignment vertical="center"/>
    </xf>
    <xf numFmtId="0" fontId="7" fillId="33" borderId="123" xfId="0" applyFont="1" applyFill="1" applyBorder="1" applyAlignment="1">
      <alignment horizontal="center" vertical="center" textRotation="255"/>
    </xf>
    <xf numFmtId="0" fontId="7" fillId="33" borderId="124" xfId="0" applyFont="1" applyFill="1" applyBorder="1" applyAlignment="1">
      <alignment horizontal="center" vertical="center" textRotation="255"/>
    </xf>
    <xf numFmtId="0" fontId="0" fillId="3" borderId="125" xfId="0" applyFont="1" applyFill="1" applyBorder="1" applyAlignment="1">
      <alignment horizontal="center" vertical="center"/>
    </xf>
    <xf numFmtId="0" fontId="0" fillId="3" borderId="126" xfId="0" applyFont="1" applyFill="1" applyBorder="1" applyAlignment="1">
      <alignment horizontal="center" vertical="center"/>
    </xf>
    <xf numFmtId="0" fontId="4" fillId="8" borderId="15" xfId="0" applyFont="1" applyFill="1" applyBorder="1" applyAlignment="1">
      <alignment horizontal="center" vertical="center"/>
    </xf>
    <xf numFmtId="0" fontId="7" fillId="33" borderId="127" xfId="0" applyFont="1" applyFill="1" applyBorder="1" applyAlignment="1">
      <alignment horizontal="center" vertical="center" wrapText="1"/>
    </xf>
    <xf numFmtId="0" fontId="7" fillId="33" borderId="98" xfId="0" applyFont="1" applyFill="1" applyBorder="1" applyAlignment="1">
      <alignment horizontal="center" vertical="center" wrapText="1"/>
    </xf>
    <xf numFmtId="0" fontId="4" fillId="37" borderId="10" xfId="0" applyFont="1" applyFill="1" applyBorder="1" applyAlignment="1">
      <alignment horizontal="center" vertical="center" shrinkToFit="1"/>
    </xf>
    <xf numFmtId="0" fontId="4" fillId="37" borderId="30" xfId="0" applyFont="1" applyFill="1" applyBorder="1" applyAlignment="1">
      <alignment horizontal="center" vertical="center" shrinkToFit="1"/>
    </xf>
    <xf numFmtId="0" fontId="4" fillId="33" borderId="17" xfId="0" applyFont="1" applyFill="1" applyBorder="1" applyAlignment="1">
      <alignment horizontal="center" vertical="top" textRotation="255" wrapText="1" indent="1"/>
    </xf>
    <xf numFmtId="0" fontId="4" fillId="33" borderId="128" xfId="0" applyFont="1" applyFill="1" applyBorder="1" applyAlignment="1">
      <alignment horizontal="center" vertical="top" textRotation="255" wrapText="1" indent="1"/>
    </xf>
    <xf numFmtId="0" fontId="4" fillId="33" borderId="17" xfId="0" applyFont="1" applyFill="1" applyBorder="1" applyAlignment="1">
      <alignment horizontal="center" vertical="center" textRotation="255" wrapText="1"/>
    </xf>
    <xf numFmtId="0" fontId="4" fillId="33" borderId="128" xfId="0" applyFont="1" applyFill="1" applyBorder="1" applyAlignment="1">
      <alignment horizontal="center" vertical="center" textRotation="255" wrapText="1"/>
    </xf>
    <xf numFmtId="0" fontId="0" fillId="3" borderId="10" xfId="0" applyFill="1" applyBorder="1" applyAlignment="1">
      <alignment horizontal="center" vertical="center"/>
    </xf>
    <xf numFmtId="0" fontId="4" fillId="0" borderId="24" xfId="0" applyFont="1" applyBorder="1" applyAlignment="1">
      <alignment vertical="center"/>
    </xf>
    <xf numFmtId="0" fontId="0" fillId="0" borderId="129" xfId="0" applyBorder="1" applyAlignment="1">
      <alignment vertical="center"/>
    </xf>
    <xf numFmtId="0" fontId="8" fillId="38" borderId="130" xfId="0" applyFont="1" applyFill="1" applyBorder="1" applyAlignment="1">
      <alignment horizontal="center" vertical="center"/>
    </xf>
    <xf numFmtId="0" fontId="9" fillId="38" borderId="131" xfId="0" applyFont="1" applyFill="1" applyBorder="1" applyAlignment="1">
      <alignment horizontal="center" vertical="center"/>
    </xf>
    <xf numFmtId="0" fontId="9" fillId="38" borderId="96" xfId="0" applyFont="1" applyFill="1" applyBorder="1" applyAlignment="1">
      <alignment horizontal="center" vertical="center"/>
    </xf>
    <xf numFmtId="0" fontId="9" fillId="38" borderId="132"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10"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5" fillId="8" borderId="40" xfId="0" applyFont="1" applyFill="1" applyBorder="1" applyAlignment="1">
      <alignment horizontal="center" vertical="center" wrapText="1"/>
    </xf>
    <xf numFmtId="0" fontId="5" fillId="8" borderId="36" xfId="0" applyFont="1" applyFill="1" applyBorder="1" applyAlignment="1">
      <alignment horizontal="center" vertical="center" wrapText="1"/>
    </xf>
    <xf numFmtId="0" fontId="4" fillId="33" borderId="133" xfId="0" applyFont="1" applyFill="1" applyBorder="1" applyAlignment="1">
      <alignment horizontal="center" vertical="center" textRotation="255" wrapText="1"/>
    </xf>
    <xf numFmtId="0" fontId="7" fillId="33" borderId="105" xfId="0" applyFont="1" applyFill="1" applyBorder="1" applyAlignment="1">
      <alignment horizontal="center" vertical="center" wrapText="1"/>
    </xf>
    <xf numFmtId="0" fontId="7" fillId="33" borderId="106" xfId="0" applyFont="1" applyFill="1" applyBorder="1" applyAlignment="1">
      <alignment horizontal="center" vertical="center" wrapText="1"/>
    </xf>
    <xf numFmtId="0" fontId="7" fillId="33" borderId="46" xfId="0" applyFont="1" applyFill="1" applyBorder="1" applyAlignment="1">
      <alignment horizontal="center" vertical="distributed" textRotation="255" wrapText="1" indent="1"/>
    </xf>
    <xf numFmtId="0" fontId="7" fillId="33" borderId="25" xfId="0" applyFont="1" applyFill="1" applyBorder="1" applyAlignment="1">
      <alignment horizontal="center" vertical="distributed" textRotation="255" wrapText="1" indent="1"/>
    </xf>
    <xf numFmtId="0" fontId="0" fillId="3" borderId="134" xfId="0" applyFont="1" applyFill="1" applyBorder="1" applyAlignment="1">
      <alignment horizontal="center" vertical="center"/>
    </xf>
    <xf numFmtId="0" fontId="0" fillId="3" borderId="135" xfId="0" applyFont="1" applyFill="1" applyBorder="1" applyAlignment="1">
      <alignment horizontal="center" vertical="center"/>
    </xf>
    <xf numFmtId="0" fontId="7" fillId="33" borderId="136" xfId="0" applyFont="1" applyFill="1" applyBorder="1" applyAlignment="1">
      <alignment horizontal="center" vertical="center"/>
    </xf>
    <xf numFmtId="0" fontId="11" fillId="33" borderId="24" xfId="0" applyFont="1" applyFill="1" applyBorder="1" applyAlignment="1">
      <alignment horizontal="center" vertical="center"/>
    </xf>
    <xf numFmtId="0" fontId="11" fillId="37" borderId="119" xfId="0" applyFont="1" applyFill="1" applyBorder="1" applyAlignment="1">
      <alignment horizontal="left" vertical="center" wrapText="1"/>
    </xf>
    <xf numFmtId="0" fontId="11" fillId="37" borderId="131" xfId="0" applyFont="1" applyFill="1" applyBorder="1" applyAlignment="1">
      <alignment horizontal="left" vertical="center" wrapText="1"/>
    </xf>
    <xf numFmtId="0" fontId="11" fillId="37" borderId="94" xfId="0" applyFont="1" applyFill="1" applyBorder="1" applyAlignment="1">
      <alignment horizontal="left" vertical="center" wrapText="1"/>
    </xf>
    <xf numFmtId="0" fontId="4" fillId="0" borderId="137" xfId="0" applyFont="1" applyBorder="1" applyAlignment="1">
      <alignment horizontal="left" vertical="center" wrapText="1"/>
    </xf>
    <xf numFmtId="0" fontId="4" fillId="0" borderId="138" xfId="0" applyFont="1" applyBorder="1" applyAlignment="1">
      <alignment horizontal="left" vertical="center" wrapText="1"/>
    </xf>
    <xf numFmtId="0" fontId="4" fillId="0" borderId="116" xfId="0" applyFont="1" applyBorder="1" applyAlignment="1">
      <alignment horizontal="left" vertical="center" wrapText="1"/>
    </xf>
    <xf numFmtId="0" fontId="4" fillId="0" borderId="139" xfId="0" applyFont="1" applyBorder="1" applyAlignment="1">
      <alignment horizontal="left" vertical="center" wrapText="1"/>
    </xf>
    <xf numFmtId="0" fontId="14" fillId="33" borderId="92" xfId="0" applyFont="1" applyFill="1" applyBorder="1" applyAlignment="1">
      <alignment horizontal="left" vertical="top" wrapText="1"/>
    </xf>
    <xf numFmtId="0" fontId="14" fillId="33" borderId="93" xfId="0" applyFont="1" applyFill="1" applyBorder="1" applyAlignment="1">
      <alignment horizontal="left" vertical="top" wrapText="1"/>
    </xf>
    <xf numFmtId="0" fontId="14" fillId="33" borderId="27" xfId="0" applyFont="1" applyFill="1" applyBorder="1" applyAlignment="1">
      <alignment horizontal="left" vertical="top" wrapText="1"/>
    </xf>
    <xf numFmtId="0" fontId="4" fillId="0" borderId="140" xfId="0" applyFont="1" applyBorder="1" applyAlignment="1">
      <alignment vertical="center"/>
    </xf>
    <xf numFmtId="0" fontId="4" fillId="0" borderId="129" xfId="0" applyFont="1" applyBorder="1" applyAlignment="1">
      <alignment vertical="center"/>
    </xf>
    <xf numFmtId="0" fontId="8" fillId="38" borderId="141" xfId="0" applyFont="1" applyFill="1" applyBorder="1" applyAlignment="1">
      <alignment horizontal="center" vertical="center"/>
    </xf>
    <xf numFmtId="0" fontId="8" fillId="38" borderId="96" xfId="0" applyFont="1" applyFill="1" applyBorder="1" applyAlignment="1">
      <alignment horizontal="center" vertical="center"/>
    </xf>
    <xf numFmtId="0" fontId="8" fillId="38" borderId="132" xfId="0" applyFont="1" applyFill="1" applyBorder="1" applyAlignment="1">
      <alignment horizontal="center" vertical="center"/>
    </xf>
    <xf numFmtId="0" fontId="71" fillId="8" borderId="73" xfId="0" applyFont="1" applyFill="1" applyBorder="1" applyAlignment="1">
      <alignment horizontal="center" vertical="center"/>
    </xf>
    <xf numFmtId="0" fontId="71" fillId="8" borderId="18" xfId="0" applyFont="1" applyFill="1" applyBorder="1" applyAlignment="1">
      <alignment horizontal="center" vertical="center"/>
    </xf>
    <xf numFmtId="0" fontId="71" fillId="8" borderId="11" xfId="0" applyFont="1" applyFill="1" applyBorder="1" applyAlignment="1">
      <alignment horizontal="center" vertical="center"/>
    </xf>
    <xf numFmtId="0" fontId="69" fillId="0" borderId="142" xfId="0" applyFont="1" applyBorder="1" applyAlignment="1">
      <alignment horizontal="left" vertical="center" wrapText="1"/>
    </xf>
    <xf numFmtId="0" fontId="69" fillId="0" borderId="143" xfId="0" applyFont="1" applyBorder="1" applyAlignment="1">
      <alignment horizontal="left" vertical="center" wrapText="1"/>
    </xf>
    <xf numFmtId="0" fontId="69" fillId="0" borderId="144" xfId="0" applyFont="1" applyBorder="1" applyAlignment="1">
      <alignment horizontal="left" vertical="center" wrapText="1"/>
    </xf>
    <xf numFmtId="0" fontId="4" fillId="37" borderId="73" xfId="0" applyFont="1" applyFill="1" applyBorder="1" applyAlignment="1">
      <alignment horizontal="center" vertical="center" shrinkToFit="1"/>
    </xf>
    <xf numFmtId="0" fontId="4" fillId="37" borderId="18" xfId="0" applyFont="1" applyFill="1" applyBorder="1" applyAlignment="1">
      <alignment horizontal="center" vertical="center" shrinkToFit="1"/>
    </xf>
    <xf numFmtId="0" fontId="4" fillId="37" borderId="12" xfId="0" applyFont="1" applyFill="1" applyBorder="1" applyAlignment="1">
      <alignment horizontal="center" vertical="center" shrinkToFit="1"/>
    </xf>
    <xf numFmtId="0" fontId="0" fillId="3" borderId="73" xfId="0" applyFill="1" applyBorder="1" applyAlignment="1">
      <alignment horizontal="center" vertical="center"/>
    </xf>
    <xf numFmtId="0" fontId="0" fillId="3" borderId="18" xfId="0" applyFill="1" applyBorder="1" applyAlignment="1">
      <alignment horizontal="center" vertical="center"/>
    </xf>
    <xf numFmtId="0" fontId="0" fillId="3" borderId="11" xfId="0" applyFill="1" applyBorder="1" applyAlignment="1">
      <alignment horizontal="center" vertical="center"/>
    </xf>
    <xf numFmtId="0" fontId="70" fillId="8" borderId="121" xfId="0" applyFont="1" applyFill="1" applyBorder="1" applyAlignment="1">
      <alignment horizontal="center" vertical="center" wrapText="1"/>
    </xf>
    <xf numFmtId="0" fontId="70" fillId="8" borderId="11" xfId="0" applyFont="1" applyFill="1" applyBorder="1" applyAlignment="1">
      <alignment horizontal="center" vertical="center" wrapText="1"/>
    </xf>
    <xf numFmtId="0" fontId="5" fillId="33" borderId="133" xfId="0" applyFont="1" applyFill="1" applyBorder="1" applyAlignment="1">
      <alignment horizontal="center" vertical="center" textRotation="255" wrapText="1"/>
    </xf>
    <xf numFmtId="0" fontId="5" fillId="33" borderId="17" xfId="0" applyFont="1" applyFill="1" applyBorder="1" applyAlignment="1">
      <alignment horizontal="center" vertical="center" textRotation="255" wrapText="1"/>
    </xf>
    <xf numFmtId="0" fontId="5" fillId="33" borderId="128" xfId="0" applyFont="1" applyFill="1" applyBorder="1" applyAlignment="1">
      <alignment horizontal="center" vertical="center" textRotation="255" wrapText="1"/>
    </xf>
    <xf numFmtId="0" fontId="7" fillId="33" borderId="145" xfId="0" applyFont="1" applyFill="1" applyBorder="1" applyAlignment="1">
      <alignment horizontal="center" vertical="center" wrapText="1"/>
    </xf>
    <xf numFmtId="0" fontId="7" fillId="33" borderId="146" xfId="0" applyFont="1" applyFill="1" applyBorder="1" applyAlignment="1">
      <alignment horizontal="center" vertical="center" wrapText="1"/>
    </xf>
    <xf numFmtId="0" fontId="7" fillId="33" borderId="147" xfId="0" applyFont="1" applyFill="1" applyBorder="1" applyAlignment="1">
      <alignment horizontal="center" vertical="center" wrapText="1"/>
    </xf>
    <xf numFmtId="0" fontId="4" fillId="8" borderId="148" xfId="0" applyFont="1" applyFill="1" applyBorder="1" applyAlignment="1">
      <alignment vertical="center"/>
    </xf>
    <xf numFmtId="0" fontId="4" fillId="8" borderId="99" xfId="0" applyFont="1" applyFill="1" applyBorder="1" applyAlignment="1">
      <alignment vertical="center"/>
    </xf>
    <xf numFmtId="0" fontId="4" fillId="8" borderId="149" xfId="0" applyFont="1" applyFill="1" applyBorder="1" applyAlignment="1">
      <alignment vertical="center"/>
    </xf>
    <xf numFmtId="0" fontId="4" fillId="8" borderId="107" xfId="0" applyFont="1" applyFill="1" applyBorder="1" applyAlignment="1">
      <alignment vertical="center"/>
    </xf>
    <xf numFmtId="0" fontId="7" fillId="33" borderId="133" xfId="0" applyFont="1" applyFill="1" applyBorder="1" applyAlignment="1">
      <alignment horizontal="center" vertical="distributed" textRotation="255" wrapText="1" indent="1"/>
    </xf>
    <xf numFmtId="0" fontId="7" fillId="33" borderId="17" xfId="0" applyFont="1" applyFill="1" applyBorder="1" applyAlignment="1">
      <alignment horizontal="center" vertical="distributed" textRotation="255" wrapText="1" indent="1"/>
    </xf>
    <xf numFmtId="0" fontId="7" fillId="33" borderId="128" xfId="0" applyFont="1" applyFill="1" applyBorder="1" applyAlignment="1">
      <alignment horizontal="center" vertical="distributed" textRotation="255" wrapText="1" indent="1"/>
    </xf>
    <xf numFmtId="0" fontId="4" fillId="33" borderId="150" xfId="0" applyFont="1" applyFill="1" applyBorder="1" applyAlignment="1">
      <alignment horizontal="center" vertical="center"/>
    </xf>
    <xf numFmtId="0" fontId="4" fillId="33" borderId="11" xfId="0" applyFont="1" applyFill="1" applyBorder="1" applyAlignment="1">
      <alignment horizontal="center" vertical="center"/>
    </xf>
    <xf numFmtId="0" fontId="0" fillId="0" borderId="73" xfId="0" applyBorder="1" applyAlignment="1">
      <alignment horizontal="center" vertical="center"/>
    </xf>
    <xf numFmtId="0" fontId="0" fillId="0" borderId="122" xfId="0" applyBorder="1" applyAlignment="1">
      <alignment horizontal="center" vertical="center"/>
    </xf>
    <xf numFmtId="0" fontId="71" fillId="8" borderId="121" xfId="0" applyFont="1" applyFill="1" applyBorder="1" applyAlignment="1">
      <alignment horizontal="center" vertical="center"/>
    </xf>
    <xf numFmtId="0" fontId="71" fillId="8" borderId="12" xfId="0" applyFont="1" applyFill="1" applyBorder="1" applyAlignment="1">
      <alignment horizontal="center" vertical="center"/>
    </xf>
    <xf numFmtId="0" fontId="4" fillId="0" borderId="151" xfId="0" applyFont="1" applyBorder="1" applyAlignment="1">
      <alignment horizontal="center" vertical="center"/>
    </xf>
    <xf numFmtId="0" fontId="4" fillId="0" borderId="152" xfId="0" applyFont="1" applyBorder="1" applyAlignment="1">
      <alignment horizontal="center" vertical="center"/>
    </xf>
    <xf numFmtId="0" fontId="69" fillId="8" borderId="136" xfId="0" applyFont="1" applyFill="1" applyBorder="1" applyAlignment="1">
      <alignment horizontal="center" vertical="center"/>
    </xf>
    <xf numFmtId="0" fontId="69" fillId="8" borderId="24" xfId="0" applyFont="1" applyFill="1" applyBorder="1" applyAlignment="1">
      <alignment horizontal="center" vertical="center"/>
    </xf>
    <xf numFmtId="0" fontId="69" fillId="8" borderId="129" xfId="0" applyFont="1" applyFill="1" applyBorder="1" applyAlignment="1">
      <alignment horizontal="center" vertical="center"/>
    </xf>
    <xf numFmtId="0" fontId="4" fillId="33" borderId="133" xfId="0" applyFont="1" applyFill="1" applyBorder="1" applyAlignment="1">
      <alignment horizontal="center" vertical="top" textRotation="255" wrapText="1" indent="1"/>
    </xf>
    <xf numFmtId="0" fontId="5" fillId="8" borderId="153" xfId="0" applyFont="1" applyFill="1" applyBorder="1" applyAlignment="1">
      <alignment horizontal="left" vertical="center" shrinkToFit="1"/>
    </xf>
    <xf numFmtId="0" fontId="5" fillId="8" borderId="147" xfId="0" applyFont="1" applyFill="1" applyBorder="1" applyAlignment="1">
      <alignment horizontal="left" vertical="center" shrinkToFit="1"/>
    </xf>
    <xf numFmtId="0" fontId="4" fillId="8" borderId="154" xfId="0" applyFont="1" applyFill="1" applyBorder="1" applyAlignment="1">
      <alignment vertical="center"/>
    </xf>
    <xf numFmtId="0" fontId="4" fillId="8" borderId="117" xfId="0" applyFont="1" applyFill="1" applyBorder="1" applyAlignment="1">
      <alignment vertical="center"/>
    </xf>
    <xf numFmtId="0" fontId="14" fillId="33" borderId="155" xfId="0" applyFont="1" applyFill="1" applyBorder="1" applyAlignment="1">
      <alignment horizontal="left" vertical="top" wrapText="1"/>
    </xf>
    <xf numFmtId="0" fontId="14" fillId="33" borderId="156" xfId="0" applyFont="1" applyFill="1" applyBorder="1" applyAlignment="1">
      <alignment horizontal="left" vertical="top" wrapText="1"/>
    </xf>
    <xf numFmtId="0" fontId="14" fillId="33" borderId="157" xfId="0" applyFont="1" applyFill="1" applyBorder="1" applyAlignment="1">
      <alignment horizontal="left" vertical="top" wrapText="1"/>
    </xf>
    <xf numFmtId="0" fontId="7" fillId="33" borderId="158" xfId="0" applyFont="1" applyFill="1" applyBorder="1" applyAlignment="1">
      <alignment horizontal="center" vertical="center" textRotation="255"/>
    </xf>
    <xf numFmtId="0" fontId="7" fillId="33" borderId="123" xfId="0" applyFont="1" applyFill="1" applyBorder="1" applyAlignment="1">
      <alignment vertical="center" textRotation="255"/>
    </xf>
    <xf numFmtId="0" fontId="7" fillId="33" borderId="124" xfId="0" applyFont="1" applyFill="1" applyBorder="1" applyAlignment="1">
      <alignment vertical="center" textRotation="255"/>
    </xf>
    <xf numFmtId="0" fontId="7" fillId="33" borderId="109" xfId="0" applyFont="1" applyFill="1" applyBorder="1" applyAlignment="1">
      <alignment vertical="center" textRotation="255"/>
    </xf>
    <xf numFmtId="0" fontId="11" fillId="37" borderId="95" xfId="0" applyFont="1" applyFill="1" applyBorder="1" applyAlignment="1">
      <alignment horizontal="left" vertical="center" wrapText="1"/>
    </xf>
    <xf numFmtId="0" fontId="11" fillId="37" borderId="96" xfId="0" applyFont="1" applyFill="1" applyBorder="1" applyAlignment="1">
      <alignment horizontal="left" vertical="center" wrapText="1"/>
    </xf>
    <xf numFmtId="0" fontId="11" fillId="37" borderId="132" xfId="0" applyFont="1" applyFill="1" applyBorder="1" applyAlignment="1">
      <alignment horizontal="left" vertical="center" wrapText="1"/>
    </xf>
    <xf numFmtId="0" fontId="7" fillId="33" borderId="159" xfId="0" applyFont="1" applyFill="1" applyBorder="1" applyAlignment="1">
      <alignment horizontal="center" vertical="center" wrapText="1"/>
    </xf>
    <xf numFmtId="0" fontId="7" fillId="33" borderId="160"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3" borderId="161" xfId="0" applyFont="1" applyFill="1" applyBorder="1" applyAlignment="1">
      <alignment horizontal="center" vertical="center"/>
    </xf>
    <xf numFmtId="0" fontId="4" fillId="8" borderId="162" xfId="0" applyFont="1" applyFill="1" applyBorder="1" applyAlignment="1">
      <alignment vertical="center"/>
    </xf>
    <xf numFmtId="0" fontId="4" fillId="8" borderId="163" xfId="0" applyFont="1" applyFill="1" applyBorder="1" applyAlignment="1">
      <alignment vertical="center"/>
    </xf>
    <xf numFmtId="0" fontId="5" fillId="33" borderId="164" xfId="0" applyFont="1" applyFill="1" applyBorder="1" applyAlignment="1">
      <alignment horizontal="center" vertical="center" wrapText="1"/>
    </xf>
    <xf numFmtId="0" fontId="5" fillId="33" borderId="165" xfId="0" applyFont="1" applyFill="1" applyBorder="1" applyAlignment="1">
      <alignment horizontal="center" vertical="center" wrapText="1"/>
    </xf>
    <xf numFmtId="0" fontId="5" fillId="8" borderId="159" xfId="0" applyFont="1" applyFill="1" applyBorder="1" applyAlignment="1">
      <alignment horizontal="left" vertical="center" shrinkToFit="1"/>
    </xf>
    <xf numFmtId="0" fontId="5" fillId="33" borderId="90" xfId="0" applyFont="1" applyFill="1" applyBorder="1" applyAlignment="1">
      <alignment horizontal="center" vertical="center" textRotation="255" wrapText="1"/>
    </xf>
    <xf numFmtId="0" fontId="5" fillId="33" borderId="166" xfId="0" applyFont="1" applyFill="1" applyBorder="1" applyAlignment="1">
      <alignment horizontal="center" vertical="center" textRotation="255" wrapText="1"/>
    </xf>
    <xf numFmtId="0" fontId="4" fillId="2" borderId="12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21" xfId="0" applyFont="1" applyFill="1" applyBorder="1" applyAlignment="1">
      <alignment horizontal="left" vertical="center"/>
    </xf>
    <xf numFmtId="0" fontId="4" fillId="2" borderId="12" xfId="0" applyFont="1" applyFill="1" applyBorder="1" applyAlignment="1">
      <alignment horizontal="left" vertical="center"/>
    </xf>
    <xf numFmtId="0" fontId="7" fillId="33" borderId="24" xfId="0" applyFont="1" applyFill="1" applyBorder="1" applyAlignment="1">
      <alignment horizontal="center" vertical="center"/>
    </xf>
    <xf numFmtId="0" fontId="7" fillId="33" borderId="167" xfId="0" applyFont="1" applyFill="1" applyBorder="1" applyAlignment="1">
      <alignment horizontal="center" vertical="center"/>
    </xf>
    <xf numFmtId="0" fontId="0" fillId="3" borderId="168" xfId="0" applyFont="1" applyFill="1" applyBorder="1" applyAlignment="1">
      <alignment horizontal="center" vertical="center"/>
    </xf>
    <xf numFmtId="0" fontId="0" fillId="3" borderId="169" xfId="0" applyFont="1" applyFill="1" applyBorder="1" applyAlignment="1">
      <alignment horizontal="center" vertical="center"/>
    </xf>
    <xf numFmtId="0" fontId="4" fillId="33" borderId="95" xfId="0" applyFont="1" applyFill="1" applyBorder="1" applyAlignment="1">
      <alignment horizontal="center" vertical="center"/>
    </xf>
    <xf numFmtId="0" fontId="4" fillId="33" borderId="170" xfId="0" applyFont="1" applyFill="1" applyBorder="1" applyAlignment="1">
      <alignment horizontal="center" vertical="center"/>
    </xf>
    <xf numFmtId="0" fontId="4" fillId="34" borderId="171"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49</xdr:row>
      <xdr:rowOff>161925</xdr:rowOff>
    </xdr:from>
    <xdr:to>
      <xdr:col>8</xdr:col>
      <xdr:colOff>2381250</xdr:colOff>
      <xdr:row>128</xdr:row>
      <xdr:rowOff>57150</xdr:rowOff>
    </xdr:to>
    <xdr:pic>
      <xdr:nvPicPr>
        <xdr:cNvPr id="1" name="図 6"/>
        <xdr:cNvPicPr preferRelativeResize="1">
          <a:picLocks noChangeAspect="1"/>
        </xdr:cNvPicPr>
      </xdr:nvPicPr>
      <xdr:blipFill>
        <a:blip r:embed="rId1"/>
        <a:stretch>
          <a:fillRect/>
        </a:stretch>
      </xdr:blipFill>
      <xdr:spPr>
        <a:xfrm>
          <a:off x="314325" y="17440275"/>
          <a:ext cx="10620375" cy="14182725"/>
        </a:xfrm>
        <a:prstGeom prst="rect">
          <a:avLst/>
        </a:prstGeom>
        <a:noFill/>
        <a:ln w="9525" cmpd="sng">
          <a:noFill/>
        </a:ln>
      </xdr:spPr>
    </xdr:pic>
    <xdr:clientData/>
  </xdr:twoCellAnchor>
  <xdr:twoCellAnchor editAs="oneCell">
    <xdr:from>
      <xdr:col>0</xdr:col>
      <xdr:colOff>38100</xdr:colOff>
      <xdr:row>391</xdr:row>
      <xdr:rowOff>142875</xdr:rowOff>
    </xdr:from>
    <xdr:to>
      <xdr:col>8</xdr:col>
      <xdr:colOff>1724025</xdr:colOff>
      <xdr:row>476</xdr:row>
      <xdr:rowOff>161925</xdr:rowOff>
    </xdr:to>
    <xdr:pic>
      <xdr:nvPicPr>
        <xdr:cNvPr id="2" name="図 5"/>
        <xdr:cNvPicPr preferRelativeResize="1">
          <a:picLocks noChangeAspect="1"/>
        </xdr:cNvPicPr>
      </xdr:nvPicPr>
      <xdr:blipFill>
        <a:blip r:embed="rId2"/>
        <a:stretch>
          <a:fillRect/>
        </a:stretch>
      </xdr:blipFill>
      <xdr:spPr>
        <a:xfrm>
          <a:off x="38100" y="79143225"/>
          <a:ext cx="10239375" cy="15392400"/>
        </a:xfrm>
        <a:prstGeom prst="rect">
          <a:avLst/>
        </a:prstGeom>
        <a:noFill/>
        <a:ln w="9525" cmpd="sng">
          <a:noFill/>
        </a:ln>
      </xdr:spPr>
    </xdr:pic>
    <xdr:clientData/>
  </xdr:twoCellAnchor>
  <xdr:twoCellAnchor editAs="oneCell">
    <xdr:from>
      <xdr:col>0</xdr:col>
      <xdr:colOff>57150</xdr:colOff>
      <xdr:row>304</xdr:row>
      <xdr:rowOff>9525</xdr:rowOff>
    </xdr:from>
    <xdr:to>
      <xdr:col>8</xdr:col>
      <xdr:colOff>1704975</xdr:colOff>
      <xdr:row>388</xdr:row>
      <xdr:rowOff>161925</xdr:rowOff>
    </xdr:to>
    <xdr:pic>
      <xdr:nvPicPr>
        <xdr:cNvPr id="3" name="図 4"/>
        <xdr:cNvPicPr preferRelativeResize="1">
          <a:picLocks noChangeAspect="1"/>
        </xdr:cNvPicPr>
      </xdr:nvPicPr>
      <xdr:blipFill>
        <a:blip r:embed="rId3"/>
        <a:stretch>
          <a:fillRect/>
        </a:stretch>
      </xdr:blipFill>
      <xdr:spPr>
        <a:xfrm>
          <a:off x="57150" y="63303150"/>
          <a:ext cx="10201275" cy="15344775"/>
        </a:xfrm>
        <a:prstGeom prst="rect">
          <a:avLst/>
        </a:prstGeom>
        <a:noFill/>
        <a:ln w="9525" cmpd="sng">
          <a:noFill/>
        </a:ln>
      </xdr:spPr>
    </xdr:pic>
    <xdr:clientData/>
  </xdr:twoCellAnchor>
  <xdr:twoCellAnchor editAs="oneCell">
    <xdr:from>
      <xdr:col>0</xdr:col>
      <xdr:colOff>38100</xdr:colOff>
      <xdr:row>216</xdr:row>
      <xdr:rowOff>114300</xdr:rowOff>
    </xdr:from>
    <xdr:to>
      <xdr:col>8</xdr:col>
      <xdr:colOff>1819275</xdr:colOff>
      <xdr:row>302</xdr:row>
      <xdr:rowOff>38100</xdr:rowOff>
    </xdr:to>
    <xdr:pic>
      <xdr:nvPicPr>
        <xdr:cNvPr id="4" name="図 3"/>
        <xdr:cNvPicPr preferRelativeResize="1">
          <a:picLocks noChangeAspect="1"/>
        </xdr:cNvPicPr>
      </xdr:nvPicPr>
      <xdr:blipFill>
        <a:blip r:embed="rId4"/>
        <a:stretch>
          <a:fillRect/>
        </a:stretch>
      </xdr:blipFill>
      <xdr:spPr>
        <a:xfrm>
          <a:off x="38100" y="47510700"/>
          <a:ext cx="10334625" cy="15478125"/>
        </a:xfrm>
        <a:prstGeom prst="rect">
          <a:avLst/>
        </a:prstGeom>
        <a:noFill/>
        <a:ln w="9525" cmpd="sng">
          <a:noFill/>
        </a:ln>
      </xdr:spPr>
    </xdr:pic>
    <xdr:clientData/>
  </xdr:twoCellAnchor>
  <xdr:twoCellAnchor editAs="oneCell">
    <xdr:from>
      <xdr:col>0</xdr:col>
      <xdr:colOff>0</xdr:colOff>
      <xdr:row>129</xdr:row>
      <xdr:rowOff>133350</xdr:rowOff>
    </xdr:from>
    <xdr:to>
      <xdr:col>8</xdr:col>
      <xdr:colOff>2019300</xdr:colOff>
      <xdr:row>208</xdr:row>
      <xdr:rowOff>152400</xdr:rowOff>
    </xdr:to>
    <xdr:pic>
      <xdr:nvPicPr>
        <xdr:cNvPr id="5" name="図 2"/>
        <xdr:cNvPicPr preferRelativeResize="1">
          <a:picLocks noChangeAspect="1"/>
        </xdr:cNvPicPr>
      </xdr:nvPicPr>
      <xdr:blipFill>
        <a:blip r:embed="rId5"/>
        <a:stretch>
          <a:fillRect/>
        </a:stretch>
      </xdr:blipFill>
      <xdr:spPr>
        <a:xfrm>
          <a:off x="0" y="31870650"/>
          <a:ext cx="10572750" cy="14306550"/>
        </a:xfrm>
        <a:prstGeom prst="rect">
          <a:avLst/>
        </a:prstGeom>
        <a:noFill/>
        <a:ln w="9525" cmpd="sng">
          <a:noFill/>
        </a:ln>
      </xdr:spPr>
    </xdr:pic>
    <xdr:clientData/>
  </xdr:twoCellAnchor>
  <xdr:twoCellAnchor>
    <xdr:from>
      <xdr:col>0</xdr:col>
      <xdr:colOff>161925</xdr:colOff>
      <xdr:row>0</xdr:row>
      <xdr:rowOff>47625</xdr:rowOff>
    </xdr:from>
    <xdr:to>
      <xdr:col>3</xdr:col>
      <xdr:colOff>1514475</xdr:colOff>
      <xdr:row>2</xdr:row>
      <xdr:rowOff>85725</xdr:rowOff>
    </xdr:to>
    <xdr:sp>
      <xdr:nvSpPr>
        <xdr:cNvPr id="6" name="横巻き 10"/>
        <xdr:cNvSpPr>
          <a:spLocks/>
        </xdr:cNvSpPr>
      </xdr:nvSpPr>
      <xdr:spPr>
        <a:xfrm>
          <a:off x="161925" y="47625"/>
          <a:ext cx="2609850" cy="771525"/>
        </a:xfrm>
        <a:prstGeom prst="horizontalScroll">
          <a:avLst>
            <a:gd name="adj" fmla="val -32754"/>
          </a:avLst>
        </a:prstGeom>
        <a:solidFill>
          <a:srgbClr val="D7E4BD"/>
        </a:solidFill>
        <a:ln w="25400" cmpd="sng">
          <a:solidFill>
            <a:srgbClr val="1F497D"/>
          </a:solidFill>
          <a:headEnd type="none"/>
          <a:tailEnd type="none"/>
        </a:ln>
      </xdr:spPr>
      <xdr:txBody>
        <a:bodyPr vertOverflow="clip" wrap="square" anchor="ctr"/>
        <a:p>
          <a:pPr algn="ctr">
            <a:defRPr/>
          </a:pPr>
          <a:r>
            <a:rPr lang="en-US" cap="none" sz="3200" b="0" i="0" u="none" baseline="0">
              <a:solidFill>
                <a:srgbClr val="FF0000"/>
              </a:solidFill>
            </a:rPr>
            <a:t>記</a:t>
          </a:r>
          <a:r>
            <a:rPr lang="en-US" cap="none" sz="3200" b="0" i="0" u="none" baseline="0">
              <a:solidFill>
                <a:srgbClr val="FF0000"/>
              </a:solidFill>
            </a:rPr>
            <a:t> </a:t>
          </a:r>
          <a:r>
            <a:rPr lang="en-US" cap="none" sz="3200" b="0" i="0" u="none" baseline="0">
              <a:solidFill>
                <a:srgbClr val="FF0000"/>
              </a:solidFill>
            </a:rPr>
            <a:t>入</a:t>
          </a:r>
          <a:r>
            <a:rPr lang="en-US" cap="none" sz="3200" b="0" i="0" u="none" baseline="0">
              <a:solidFill>
                <a:srgbClr val="FF0000"/>
              </a:solidFill>
            </a:rPr>
            <a:t> </a:t>
          </a:r>
          <a:r>
            <a:rPr lang="en-US" cap="none" sz="3200" b="0" i="0" u="none" baseline="0">
              <a:solidFill>
                <a:srgbClr val="FF0000"/>
              </a:solidFill>
            </a:rPr>
            <a:t>例</a:t>
          </a:r>
        </a:p>
      </xdr:txBody>
    </xdr:sp>
    <xdr:clientData/>
  </xdr:twoCellAnchor>
  <xdr:twoCellAnchor>
    <xdr:from>
      <xdr:col>5</xdr:col>
      <xdr:colOff>1095375</xdr:colOff>
      <xdr:row>29</xdr:row>
      <xdr:rowOff>9525</xdr:rowOff>
    </xdr:from>
    <xdr:to>
      <xdr:col>6</xdr:col>
      <xdr:colOff>19050</xdr:colOff>
      <xdr:row>36</xdr:row>
      <xdr:rowOff>19050</xdr:rowOff>
    </xdr:to>
    <xdr:sp>
      <xdr:nvSpPr>
        <xdr:cNvPr id="7" name="曲折矢印 19"/>
        <xdr:cNvSpPr>
          <a:spLocks/>
        </xdr:cNvSpPr>
      </xdr:nvSpPr>
      <xdr:spPr>
        <a:xfrm>
          <a:off x="4429125" y="10134600"/>
          <a:ext cx="828675" cy="2838450"/>
        </a:xfrm>
        <a:custGeom>
          <a:pathLst>
            <a:path h="2839810" w="678997">
              <a:moveTo>
                <a:pt x="0" y="2839810"/>
              </a:moveTo>
              <a:lnTo>
                <a:pt x="0" y="588215"/>
              </a:lnTo>
              <a:cubicBezTo>
                <a:pt x="0" y="317300"/>
                <a:pt x="219620" y="97680"/>
                <a:pt x="490535" y="97680"/>
              </a:cubicBezTo>
              <a:lnTo>
                <a:pt x="490535" y="97681"/>
              </a:lnTo>
              <a:lnTo>
                <a:pt x="490535" y="0"/>
              </a:lnTo>
              <a:lnTo>
                <a:pt x="678997" y="169749"/>
              </a:lnTo>
              <a:lnTo>
                <a:pt x="490535" y="339499"/>
              </a:lnTo>
              <a:lnTo>
                <a:pt x="490535" y="241818"/>
              </a:lnTo>
              <a:lnTo>
                <a:pt x="490535" y="241818"/>
              </a:lnTo>
              <a:cubicBezTo>
                <a:pt x="299225" y="241818"/>
                <a:pt x="144138" y="396905"/>
                <a:pt x="144138" y="588215"/>
              </a:cubicBezTo>
              <a:cubicBezTo>
                <a:pt x="144138" y="1338747"/>
                <a:pt x="144137" y="2089278"/>
                <a:pt x="144137" y="2839810"/>
              </a:cubicBezTo>
              <a:lnTo>
                <a:pt x="0" y="2839810"/>
              </a:lnTo>
              <a:close/>
            </a:path>
          </a:pathLst>
        </a:custGeom>
        <a:solidFill>
          <a:srgbClr val="FFFF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35</xdr:row>
      <xdr:rowOff>304800</xdr:rowOff>
    </xdr:from>
    <xdr:to>
      <xdr:col>6</xdr:col>
      <xdr:colOff>676275</xdr:colOff>
      <xdr:row>40</xdr:row>
      <xdr:rowOff>19050</xdr:rowOff>
    </xdr:to>
    <xdr:sp>
      <xdr:nvSpPr>
        <xdr:cNvPr id="8" name="角丸四角形吹き出し 20"/>
        <xdr:cNvSpPr>
          <a:spLocks/>
        </xdr:cNvSpPr>
      </xdr:nvSpPr>
      <xdr:spPr>
        <a:xfrm>
          <a:off x="161925" y="12858750"/>
          <a:ext cx="5753100" cy="1333500"/>
        </a:xfrm>
        <a:prstGeom prst="wedgeRoundRectCallout">
          <a:avLst>
            <a:gd name="adj1" fmla="val -6115"/>
            <a:gd name="adj2" fmla="val -49712"/>
          </a:avLst>
        </a:prstGeom>
        <a:solidFill>
          <a:srgbClr val="FFFF00"/>
        </a:solidFill>
        <a:ln w="25400" cmpd="sng">
          <a:solidFill>
            <a:srgbClr val="FF0000"/>
          </a:solidFill>
          <a:headEnd type="none"/>
          <a:tailEnd type="none"/>
        </a:ln>
      </xdr:spPr>
      <xdr:txBody>
        <a:bodyPr vertOverflow="clip" wrap="square" anchor="ctr"/>
        <a:p>
          <a:pPr algn="l">
            <a:defRPr/>
          </a:pPr>
          <a:r>
            <a:rPr lang="en-US" cap="none" sz="1050" b="0" i="0" u="none" baseline="0">
              <a:solidFill>
                <a:srgbClr val="FF0000"/>
              </a:solidFill>
            </a:rPr>
            <a:t>記入する金額</a:t>
          </a:r>
          <a:r>
            <a:rPr lang="en-US" cap="none" sz="1050" b="0" i="0" u="none" baseline="0">
              <a:solidFill>
                <a:srgbClr val="FF0000"/>
              </a:solidFill>
            </a:rPr>
            <a:t> </a:t>
          </a:r>
          <a:r>
            <a:rPr lang="en-US" cap="none" sz="1050" b="0" i="0" u="none" baseline="0">
              <a:solidFill>
                <a:srgbClr val="FF0000"/>
              </a:solidFill>
            </a:rPr>
            <a:t>（千円未満切捨）：</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源泉</a:t>
          </a:r>
          <a:r>
            <a:rPr lang="en-US" cap="none" sz="1050" b="0" i="0" u="none" baseline="0">
              <a:solidFill>
                <a:srgbClr val="FF0000"/>
              </a:solidFill>
            </a:rPr>
            <a:t>徴収票</a:t>
          </a:r>
          <a:r>
            <a:rPr lang="en-US" cap="none" sz="1050" b="0" i="0" u="none" baseline="0">
              <a:solidFill>
                <a:srgbClr val="FF0000"/>
              </a:solidFill>
            </a:rPr>
            <a:t>』</a:t>
          </a:r>
          <a:r>
            <a:rPr lang="en-US" cap="none" sz="1050" b="0" i="0" u="none" baseline="0">
              <a:solidFill>
                <a:srgbClr val="FF0000"/>
              </a:solidFill>
            </a:rPr>
            <a:t>を添付する場合は、</a:t>
          </a:r>
          <a:r>
            <a:rPr lang="en-US" cap="none" sz="1050" b="0" i="0" u="none" baseline="0">
              <a:solidFill>
                <a:srgbClr val="FF0000"/>
              </a:solidFill>
            </a:rPr>
            <a:t>「支払金額」を記入</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確定申告書Ａ</a:t>
          </a:r>
          <a:r>
            <a:rPr lang="en-US" cap="none" sz="1050" b="0" i="0" u="none" baseline="0">
              <a:solidFill>
                <a:srgbClr val="FF0000"/>
              </a:solidFill>
            </a:rPr>
            <a:t>』</a:t>
          </a:r>
          <a:r>
            <a:rPr lang="en-US" cap="none" sz="1050" b="0" i="0" u="none" baseline="0">
              <a:solidFill>
                <a:srgbClr val="FF0000"/>
              </a:solidFill>
            </a:rPr>
            <a:t>を添付する場合は、「</a:t>
          </a:r>
          <a:r>
            <a:rPr lang="en-US" cap="none" sz="1050" b="0" i="0" u="none" baseline="0">
              <a:solidFill>
                <a:srgbClr val="FF0000"/>
              </a:solidFill>
            </a:rPr>
            <a:t>給与㋐</a:t>
          </a:r>
          <a:r>
            <a:rPr lang="en-US" cap="none" sz="1050" b="0" i="0" u="none" baseline="0">
              <a:solidFill>
                <a:srgbClr val="FF0000"/>
              </a:solidFill>
            </a:rPr>
            <a:t>」</a:t>
          </a:r>
          <a:r>
            <a:rPr lang="en-US" cap="none" sz="1050" b="0" i="0" u="none" baseline="0">
              <a:solidFill>
                <a:srgbClr val="FF0000"/>
              </a:solidFill>
            </a:rPr>
            <a:t>＋「公的年金等㋑」の合計</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確定申告書</a:t>
          </a:r>
          <a:r>
            <a:rPr lang="en-US" cap="none" sz="1050" b="0" i="0" u="none" baseline="0">
              <a:solidFill>
                <a:srgbClr val="FF0000"/>
              </a:solidFill>
            </a:rPr>
            <a:t>Ｂ</a:t>
          </a:r>
          <a:r>
            <a:rPr lang="en-US" cap="none" sz="1050" b="0" i="0" u="none" baseline="0">
              <a:solidFill>
                <a:srgbClr val="FF0000"/>
              </a:solidFill>
            </a:rPr>
            <a:t>』</a:t>
          </a:r>
          <a:r>
            <a:rPr lang="en-US" cap="none" sz="1050" b="0" i="0" u="none" baseline="0">
              <a:solidFill>
                <a:srgbClr val="FF0000"/>
              </a:solidFill>
            </a:rPr>
            <a:t>を添付する場合</a:t>
          </a:r>
          <a:r>
            <a:rPr lang="en-US" cap="none" sz="1050" b="0" i="0" u="none" baseline="0">
              <a:solidFill>
                <a:srgbClr val="FF0000"/>
              </a:solidFill>
            </a:rPr>
            <a:t>は、</a:t>
          </a:r>
          <a:r>
            <a:rPr lang="en-US" cap="none" sz="1050" b="0" i="0" u="none" baseline="0">
              <a:solidFill>
                <a:srgbClr val="FF0000"/>
              </a:solidFill>
            </a:rPr>
            <a:t>「給与</a:t>
          </a:r>
          <a:r>
            <a:rPr lang="en-US" cap="none" sz="1050" b="0" i="0" u="none" baseline="0">
              <a:solidFill>
                <a:srgbClr val="FF0000"/>
              </a:solidFill>
            </a:rPr>
            <a:t>㋕</a:t>
          </a:r>
          <a:r>
            <a:rPr lang="en-US" cap="none" sz="1050" b="0" i="0" u="none" baseline="0">
              <a:solidFill>
                <a:srgbClr val="FF0000"/>
              </a:solidFill>
            </a:rPr>
            <a:t>」＋「公的年金等</a:t>
          </a:r>
          <a:r>
            <a:rPr lang="en-US" cap="none" sz="1050" b="0" i="0" u="none" baseline="0">
              <a:solidFill>
                <a:srgbClr val="FF0000"/>
              </a:solidFill>
            </a:rPr>
            <a:t>㋖</a:t>
          </a:r>
          <a:r>
            <a:rPr lang="en-US" cap="none" sz="1050" b="0" i="0" u="none" baseline="0">
              <a:solidFill>
                <a:srgbClr val="FF0000"/>
              </a:solidFill>
            </a:rPr>
            <a:t>」の合計</a:t>
          </a:r>
        </a:p>
      </xdr:txBody>
    </xdr:sp>
    <xdr:clientData/>
  </xdr:twoCellAnchor>
  <xdr:twoCellAnchor>
    <xdr:from>
      <xdr:col>5</xdr:col>
      <xdr:colOff>1724025</xdr:colOff>
      <xdr:row>20</xdr:row>
      <xdr:rowOff>447675</xdr:rowOff>
    </xdr:from>
    <xdr:to>
      <xdr:col>8</xdr:col>
      <xdr:colOff>2828925</xdr:colOff>
      <xdr:row>24</xdr:row>
      <xdr:rowOff>428625</xdr:rowOff>
    </xdr:to>
    <xdr:sp>
      <xdr:nvSpPr>
        <xdr:cNvPr id="9" name="角丸四角形吹き出し 21"/>
        <xdr:cNvSpPr>
          <a:spLocks/>
        </xdr:cNvSpPr>
      </xdr:nvSpPr>
      <xdr:spPr>
        <a:xfrm>
          <a:off x="5057775" y="6886575"/>
          <a:ext cx="6324600" cy="1514475"/>
        </a:xfrm>
        <a:prstGeom prst="wedgeRoundRectCallout">
          <a:avLst>
            <a:gd name="adj1" fmla="val 20703"/>
            <a:gd name="adj2" fmla="val 49097"/>
          </a:avLst>
        </a:prstGeom>
        <a:solidFill>
          <a:srgbClr val="B7DEE8"/>
        </a:solidFill>
        <a:ln w="25400" cmpd="sng">
          <a:solidFill>
            <a:srgbClr val="FF0000"/>
          </a:solidFill>
          <a:headEnd type="none"/>
          <a:tailEnd type="none"/>
        </a:ln>
      </xdr:spPr>
      <xdr:txBody>
        <a:bodyPr vertOverflow="clip" wrap="square" anchor="ctr"/>
        <a:p>
          <a:pPr algn="l">
            <a:defRPr/>
          </a:pPr>
          <a:r>
            <a:rPr lang="en-US" cap="none" sz="1050" b="0" i="0" u="none" baseline="0">
              <a:solidFill>
                <a:srgbClr val="FF0000"/>
              </a:solidFill>
            </a:rPr>
            <a:t>記入する</a:t>
          </a:r>
          <a:r>
            <a:rPr lang="en-US" cap="none" sz="1050" b="0" i="0" u="none" baseline="0">
              <a:solidFill>
                <a:srgbClr val="FF0000"/>
              </a:solidFill>
            </a:rPr>
            <a:t>金額</a:t>
          </a:r>
          <a:r>
            <a:rPr lang="en-US" cap="none" sz="1050" b="0" i="0" u="none" baseline="0">
              <a:solidFill>
                <a:srgbClr val="FF0000"/>
              </a:solidFill>
            </a:rPr>
            <a:t> </a:t>
          </a:r>
          <a:r>
            <a:rPr lang="en-US" cap="none" sz="1050" b="0" i="0" u="none" baseline="0">
              <a:solidFill>
                <a:srgbClr val="FF0000"/>
              </a:solidFill>
            </a:rPr>
            <a:t>（千円未満切捨）</a:t>
          </a:r>
          <a:r>
            <a:rPr lang="en-US" cap="none" sz="1050" b="0" i="0" u="none" baseline="0">
              <a:solidFill>
                <a:srgbClr val="FF0000"/>
              </a:solidFill>
            </a:rPr>
            <a:t>：</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源泉徴収票</a:t>
          </a:r>
          <a:r>
            <a:rPr lang="en-US" cap="none" sz="1050" b="0" i="0" u="none" baseline="0">
              <a:solidFill>
                <a:srgbClr val="FF0000"/>
              </a:solidFill>
            </a:rPr>
            <a:t>』</a:t>
          </a:r>
          <a:r>
            <a:rPr lang="en-US" cap="none" sz="1050" b="0" i="0" u="none" baseline="0">
              <a:solidFill>
                <a:srgbClr val="FF0000"/>
              </a:solidFill>
            </a:rPr>
            <a:t>を添付する場合</a:t>
          </a:r>
          <a:r>
            <a:rPr lang="en-US" cap="none" sz="1050" b="0" i="0" u="none" baseline="0">
              <a:solidFill>
                <a:srgbClr val="FF0000"/>
              </a:solidFill>
            </a:rPr>
            <a:t>は、</a:t>
          </a:r>
          <a:r>
            <a:rPr lang="en-US" cap="none" sz="1050" b="0" i="0" u="none" baseline="0">
              <a:solidFill>
                <a:srgbClr val="FF0000"/>
              </a:solidFill>
            </a:rPr>
            <a:t>「記入しない」</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確定</a:t>
          </a:r>
          <a:r>
            <a:rPr lang="en-US" cap="none" sz="1050" b="0" i="0" u="none" baseline="0">
              <a:solidFill>
                <a:srgbClr val="FF0000"/>
              </a:solidFill>
            </a:rPr>
            <a:t>申告書Ａ</a:t>
          </a:r>
          <a:r>
            <a:rPr lang="en-US" cap="none" sz="1050" b="0" i="0" u="none" baseline="0">
              <a:solidFill>
                <a:srgbClr val="FF0000"/>
              </a:solidFill>
            </a:rPr>
            <a:t>』</a:t>
          </a:r>
          <a:r>
            <a:rPr lang="en-US" cap="none" sz="1050" b="0" i="0" u="none" baseline="0">
              <a:solidFill>
                <a:srgbClr val="FF0000"/>
              </a:solidFill>
            </a:rPr>
            <a:t>を添付する場合は、</a:t>
          </a:r>
          <a:r>
            <a:rPr lang="en-US" cap="none" sz="1050" b="0" i="0" u="none" baseline="0">
              <a:solidFill>
                <a:srgbClr val="FF0000"/>
              </a:solidFill>
            </a:rPr>
            <a:t>第一表</a:t>
          </a:r>
          <a:r>
            <a:rPr lang="en-US" cap="none" sz="1050" b="0" i="0" u="none" baseline="0">
              <a:solidFill>
                <a:srgbClr val="FF0000"/>
              </a:solidFill>
            </a:rPr>
            <a:t>「</a:t>
          </a:r>
          <a:r>
            <a:rPr lang="en-US" cap="none" sz="1050" b="0" i="0" u="none" baseline="0">
              <a:solidFill>
                <a:srgbClr val="FF0000"/>
              </a:solidFill>
            </a:rPr>
            <a:t>雑（業務）③</a:t>
          </a:r>
          <a:r>
            <a:rPr lang="en-US" cap="none" sz="1050" b="0" i="0" u="none" baseline="0">
              <a:solidFill>
                <a:srgbClr val="FF0000"/>
              </a:solidFill>
            </a:rPr>
            <a:t>」</a:t>
          </a:r>
          <a:r>
            <a:rPr lang="en-US" cap="none" sz="1050" b="0" i="0" u="none" baseline="0">
              <a:solidFill>
                <a:srgbClr val="FF0000"/>
              </a:solidFill>
            </a:rPr>
            <a:t>＋「雑（その他）④」</a:t>
          </a:r>
          <a:r>
            <a:rPr lang="en-US" cap="none" sz="1050" b="0" i="0" u="none" baseline="0">
              <a:solidFill>
                <a:srgbClr val="FF0000"/>
              </a:solidFill>
            </a:rPr>
            <a:t>
</a:t>
          </a:r>
          <a:r>
            <a:rPr lang="en-US" cap="none" sz="1050" b="0" i="0" u="none" baseline="0">
              <a:solidFill>
                <a:srgbClr val="FF0000"/>
              </a:solidFill>
            </a:rPr>
            <a:t>　　＋「配当⑥」の合計</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確定申告書</a:t>
          </a:r>
          <a:r>
            <a:rPr lang="en-US" cap="none" sz="1050" b="0" i="0" u="none" baseline="0">
              <a:solidFill>
                <a:srgbClr val="FF0000"/>
              </a:solidFill>
            </a:rPr>
            <a:t>Ｂ</a:t>
          </a:r>
          <a:r>
            <a:rPr lang="en-US" cap="none" sz="1050" b="0" i="0" u="none" baseline="0">
              <a:solidFill>
                <a:srgbClr val="FF0000"/>
              </a:solidFill>
            </a:rPr>
            <a:t>』</a:t>
          </a:r>
          <a:r>
            <a:rPr lang="en-US" cap="none" sz="1050" b="0" i="0" u="none" baseline="0">
              <a:solidFill>
                <a:srgbClr val="FF0000"/>
              </a:solidFill>
            </a:rPr>
            <a:t>を添付する場合</a:t>
          </a:r>
          <a:r>
            <a:rPr lang="en-US" cap="none" sz="1050" b="0" i="0" u="none" baseline="0">
              <a:solidFill>
                <a:srgbClr val="FF0000"/>
              </a:solidFill>
            </a:rPr>
            <a:t>は、第一表</a:t>
          </a:r>
          <a:r>
            <a:rPr lang="en-US" cap="none" sz="1050" b="0" i="0" u="none" baseline="0">
              <a:solidFill>
                <a:srgbClr val="FF0000"/>
              </a:solidFill>
            </a:rPr>
            <a:t>「</a:t>
          </a:r>
          <a:r>
            <a:rPr lang="en-US" cap="none" sz="1050" b="0" i="0" u="none" baseline="0">
              <a:solidFill>
                <a:srgbClr val="FF0000"/>
              </a:solidFill>
            </a:rPr>
            <a:t>営業等①</a:t>
          </a:r>
          <a:r>
            <a:rPr lang="en-US" cap="none" sz="1050" b="0" i="0" u="none" baseline="0">
              <a:solidFill>
                <a:srgbClr val="FF0000"/>
              </a:solidFill>
            </a:rPr>
            <a:t>」＋「</a:t>
          </a:r>
          <a:r>
            <a:rPr lang="en-US" cap="none" sz="1050" b="0" i="0" u="none" baseline="0">
              <a:solidFill>
                <a:srgbClr val="FF0000"/>
              </a:solidFill>
            </a:rPr>
            <a:t>農業②</a:t>
          </a:r>
          <a:r>
            <a:rPr lang="en-US" cap="none" sz="1050" b="0" i="0" u="none" baseline="0">
              <a:solidFill>
                <a:srgbClr val="FF0000"/>
              </a:solidFill>
            </a:rPr>
            <a:t>」</a:t>
          </a:r>
          <a:r>
            <a:rPr lang="en-US" cap="none" sz="1050" b="0" i="0" u="none" baseline="0">
              <a:solidFill>
                <a:srgbClr val="FF0000"/>
              </a:solidFill>
            </a:rPr>
            <a:t>
</a:t>
          </a:r>
          <a:r>
            <a:rPr lang="en-US" cap="none" sz="1050" b="0" i="0" u="none" baseline="0">
              <a:solidFill>
                <a:srgbClr val="FF0000"/>
              </a:solidFill>
            </a:rPr>
            <a:t>　　＋「不動産③」＋「利子④」＋「配当⑤」＋「</a:t>
          </a:r>
          <a:r>
            <a:rPr lang="en-US" cap="none" sz="1100" b="0" i="0" u="none" baseline="0">
              <a:solidFill>
                <a:srgbClr val="FF0000"/>
              </a:solidFill>
              <a:latin typeface="ＭＳ Ｐゴシック"/>
              <a:ea typeface="ＭＳ Ｐゴシック"/>
              <a:cs typeface="ＭＳ Ｐゴシック"/>
            </a:rPr>
            <a:t>雑</a:t>
          </a:r>
          <a:r>
            <a:rPr lang="en-US" cap="none" sz="1100" b="0" i="0" u="none" baseline="0">
              <a:solidFill>
                <a:srgbClr val="FF0000"/>
              </a:solidFill>
              <a:latin typeface="ＭＳ Ｐゴシック"/>
              <a:ea typeface="ＭＳ Ｐゴシック"/>
              <a:cs typeface="ＭＳ Ｐゴシック"/>
            </a:rPr>
            <a:t>（業務）⑧</a:t>
          </a:r>
          <a:r>
            <a:rPr lang="en-US" cap="none" sz="1050" b="0" i="0" u="none" baseline="0">
              <a:solidFill>
                <a:srgbClr val="FF0000"/>
              </a:solidFill>
            </a:rPr>
            <a:t>」＋「雑（その他）⑨」</a:t>
          </a:r>
          <a:r>
            <a:rPr lang="en-US" cap="none" sz="1050" b="0" i="0" u="none" baseline="0">
              <a:solidFill>
                <a:srgbClr val="FF0000"/>
              </a:solidFill>
            </a:rPr>
            <a:t>の合計</a:t>
          </a:r>
        </a:p>
      </xdr:txBody>
    </xdr:sp>
    <xdr:clientData/>
  </xdr:twoCellAnchor>
  <xdr:twoCellAnchor>
    <xdr:from>
      <xdr:col>6</xdr:col>
      <xdr:colOff>1047750</xdr:colOff>
      <xdr:row>24</xdr:row>
      <xdr:rowOff>438150</xdr:rowOff>
    </xdr:from>
    <xdr:to>
      <xdr:col>7</xdr:col>
      <xdr:colOff>28575</xdr:colOff>
      <xdr:row>28</xdr:row>
      <xdr:rowOff>266700</xdr:rowOff>
    </xdr:to>
    <xdr:sp>
      <xdr:nvSpPr>
        <xdr:cNvPr id="10" name="曲折矢印 22"/>
        <xdr:cNvSpPr>
          <a:spLocks/>
        </xdr:cNvSpPr>
      </xdr:nvSpPr>
      <xdr:spPr>
        <a:xfrm rot="10800000" flipH="1">
          <a:off x="6286500" y="8410575"/>
          <a:ext cx="638175" cy="1581150"/>
        </a:xfrm>
        <a:custGeom>
          <a:pathLst>
            <a:path h="1573983" w="504826">
              <a:moveTo>
                <a:pt x="0" y="1573983"/>
              </a:moveTo>
              <a:lnTo>
                <a:pt x="0" y="458927"/>
              </a:lnTo>
              <a:cubicBezTo>
                <a:pt x="0" y="249821"/>
                <a:pt x="169514" y="80307"/>
                <a:pt x="378620" y="80307"/>
              </a:cubicBezTo>
              <a:lnTo>
                <a:pt x="378620" y="80308"/>
              </a:lnTo>
              <a:lnTo>
                <a:pt x="378620" y="0"/>
              </a:lnTo>
              <a:lnTo>
                <a:pt x="504826" y="126207"/>
              </a:lnTo>
              <a:lnTo>
                <a:pt x="378620" y="252413"/>
              </a:lnTo>
              <a:lnTo>
                <a:pt x="378620" y="172105"/>
              </a:lnTo>
              <a:lnTo>
                <a:pt x="378620" y="172105"/>
              </a:lnTo>
              <a:cubicBezTo>
                <a:pt x="220213" y="172105"/>
                <a:pt x="91798" y="300520"/>
                <a:pt x="91798" y="458927"/>
              </a:cubicBezTo>
              <a:lnTo>
                <a:pt x="91798" y="1573983"/>
              </a:lnTo>
              <a:lnTo>
                <a:pt x="0" y="1573983"/>
              </a:lnTo>
              <a:close/>
            </a:path>
          </a:pathLst>
        </a:custGeom>
        <a:solidFill>
          <a:srgbClr val="B7DEE8"/>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63</xdr:row>
      <xdr:rowOff>142875</xdr:rowOff>
    </xdr:from>
    <xdr:to>
      <xdr:col>3</xdr:col>
      <xdr:colOff>1409700</xdr:colOff>
      <xdr:row>66</xdr:row>
      <xdr:rowOff>123825</xdr:rowOff>
    </xdr:to>
    <xdr:sp>
      <xdr:nvSpPr>
        <xdr:cNvPr id="11" name="正方形/長方形 19"/>
        <xdr:cNvSpPr>
          <a:spLocks/>
        </xdr:cNvSpPr>
      </xdr:nvSpPr>
      <xdr:spPr>
        <a:xfrm>
          <a:off x="685800" y="19945350"/>
          <a:ext cx="1981200" cy="523875"/>
        </a:xfrm>
        <a:prstGeom prst="rect">
          <a:avLst/>
        </a:prstGeom>
        <a:solidFill>
          <a:srgbClr val="FFFF00">
            <a:alpha val="7500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149</xdr:row>
      <xdr:rowOff>19050</xdr:rowOff>
    </xdr:from>
    <xdr:to>
      <xdr:col>6</xdr:col>
      <xdr:colOff>257175</xdr:colOff>
      <xdr:row>153</xdr:row>
      <xdr:rowOff>19050</xdr:rowOff>
    </xdr:to>
    <xdr:sp>
      <xdr:nvSpPr>
        <xdr:cNvPr id="12" name="正方形/長方形 20"/>
        <xdr:cNvSpPr>
          <a:spLocks/>
        </xdr:cNvSpPr>
      </xdr:nvSpPr>
      <xdr:spPr>
        <a:xfrm>
          <a:off x="3371850" y="35366325"/>
          <a:ext cx="2124075" cy="723900"/>
        </a:xfrm>
        <a:prstGeom prst="rect">
          <a:avLst/>
        </a:prstGeom>
        <a:solidFill>
          <a:srgbClr val="FFFF00">
            <a:alpha val="7500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164</xdr:row>
      <xdr:rowOff>66675</xdr:rowOff>
    </xdr:from>
    <xdr:to>
      <xdr:col>6</xdr:col>
      <xdr:colOff>257175</xdr:colOff>
      <xdr:row>168</xdr:row>
      <xdr:rowOff>66675</xdr:rowOff>
    </xdr:to>
    <xdr:sp>
      <xdr:nvSpPr>
        <xdr:cNvPr id="13" name="正方形/長方形 21"/>
        <xdr:cNvSpPr>
          <a:spLocks/>
        </xdr:cNvSpPr>
      </xdr:nvSpPr>
      <xdr:spPr>
        <a:xfrm>
          <a:off x="3343275" y="38128575"/>
          <a:ext cx="2152650" cy="723900"/>
        </a:xfrm>
        <a:prstGeom prst="rect">
          <a:avLst/>
        </a:prstGeom>
        <a:solidFill>
          <a:srgbClr val="B7DEE8">
            <a:alpha val="9000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90</xdr:row>
      <xdr:rowOff>142875</xdr:rowOff>
    </xdr:from>
    <xdr:to>
      <xdr:col>5</xdr:col>
      <xdr:colOff>923925</xdr:colOff>
      <xdr:row>111</xdr:row>
      <xdr:rowOff>0</xdr:rowOff>
    </xdr:to>
    <xdr:sp>
      <xdr:nvSpPr>
        <xdr:cNvPr id="14" name="正方形/長方形 22"/>
        <xdr:cNvSpPr>
          <a:spLocks/>
        </xdr:cNvSpPr>
      </xdr:nvSpPr>
      <xdr:spPr>
        <a:xfrm>
          <a:off x="1876425" y="24831675"/>
          <a:ext cx="2381250" cy="3657600"/>
        </a:xfrm>
        <a:prstGeom prst="rect">
          <a:avLst/>
        </a:prstGeom>
        <a:solidFill>
          <a:srgbClr val="92D050">
            <a:alpha val="7500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1162050</xdr:colOff>
      <xdr:row>94</xdr:row>
      <xdr:rowOff>171450</xdr:rowOff>
    </xdr:from>
    <xdr:to>
      <xdr:col>8</xdr:col>
      <xdr:colOff>228600</xdr:colOff>
      <xdr:row>110</xdr:row>
      <xdr:rowOff>95250</xdr:rowOff>
    </xdr:to>
    <xdr:sp>
      <xdr:nvSpPr>
        <xdr:cNvPr id="15" name="正方形/長方形 23"/>
        <xdr:cNvSpPr>
          <a:spLocks/>
        </xdr:cNvSpPr>
      </xdr:nvSpPr>
      <xdr:spPr>
        <a:xfrm>
          <a:off x="6400800" y="25584150"/>
          <a:ext cx="2381250" cy="2819400"/>
        </a:xfrm>
        <a:prstGeom prst="rect">
          <a:avLst/>
        </a:prstGeom>
        <a:solidFill>
          <a:srgbClr val="92D050">
            <a:alpha val="7500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1476375</xdr:colOff>
      <xdr:row>328</xdr:row>
      <xdr:rowOff>123825</xdr:rowOff>
    </xdr:from>
    <xdr:to>
      <xdr:col>5</xdr:col>
      <xdr:colOff>1714500</xdr:colOff>
      <xdr:row>332</xdr:row>
      <xdr:rowOff>28575</xdr:rowOff>
    </xdr:to>
    <xdr:sp>
      <xdr:nvSpPr>
        <xdr:cNvPr id="16" name="正方形/長方形 24"/>
        <xdr:cNvSpPr>
          <a:spLocks/>
        </xdr:cNvSpPr>
      </xdr:nvSpPr>
      <xdr:spPr>
        <a:xfrm>
          <a:off x="2733675" y="67751325"/>
          <a:ext cx="2314575" cy="628650"/>
        </a:xfrm>
        <a:prstGeom prst="rect">
          <a:avLst/>
        </a:prstGeom>
        <a:solidFill>
          <a:srgbClr val="FFFF00">
            <a:alpha val="7500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1476375</xdr:colOff>
      <xdr:row>340</xdr:row>
      <xdr:rowOff>171450</xdr:rowOff>
    </xdr:from>
    <xdr:to>
      <xdr:col>5</xdr:col>
      <xdr:colOff>1714500</xdr:colOff>
      <xdr:row>349</xdr:row>
      <xdr:rowOff>142875</xdr:rowOff>
    </xdr:to>
    <xdr:sp>
      <xdr:nvSpPr>
        <xdr:cNvPr id="17" name="正方形/長方形 25"/>
        <xdr:cNvSpPr>
          <a:spLocks/>
        </xdr:cNvSpPr>
      </xdr:nvSpPr>
      <xdr:spPr>
        <a:xfrm>
          <a:off x="2733675" y="69970650"/>
          <a:ext cx="2314575" cy="1600200"/>
        </a:xfrm>
        <a:prstGeom prst="rect">
          <a:avLst/>
        </a:prstGeom>
        <a:solidFill>
          <a:srgbClr val="B7DEE8">
            <a:alpha val="9000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1485900</xdr:colOff>
      <xdr:row>353</xdr:row>
      <xdr:rowOff>28575</xdr:rowOff>
    </xdr:from>
    <xdr:to>
      <xdr:col>6</xdr:col>
      <xdr:colOff>0</xdr:colOff>
      <xdr:row>356</xdr:row>
      <xdr:rowOff>104775</xdr:rowOff>
    </xdr:to>
    <xdr:sp>
      <xdr:nvSpPr>
        <xdr:cNvPr id="18" name="正方形/長方形 26"/>
        <xdr:cNvSpPr>
          <a:spLocks/>
        </xdr:cNvSpPr>
      </xdr:nvSpPr>
      <xdr:spPr>
        <a:xfrm>
          <a:off x="2743200" y="72180450"/>
          <a:ext cx="2495550" cy="619125"/>
        </a:xfrm>
        <a:prstGeom prst="rect">
          <a:avLst/>
        </a:prstGeom>
        <a:solidFill>
          <a:srgbClr val="B7DEE8">
            <a:alpha val="9000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22</xdr:row>
      <xdr:rowOff>57150</xdr:rowOff>
    </xdr:from>
    <xdr:to>
      <xdr:col>5</xdr:col>
      <xdr:colOff>781050</xdr:colOff>
      <xdr:row>27</xdr:row>
      <xdr:rowOff>180975</xdr:rowOff>
    </xdr:to>
    <xdr:sp>
      <xdr:nvSpPr>
        <xdr:cNvPr id="19" name="角丸四角形吹き出し 65"/>
        <xdr:cNvSpPr>
          <a:spLocks/>
        </xdr:cNvSpPr>
      </xdr:nvSpPr>
      <xdr:spPr>
        <a:xfrm>
          <a:off x="9525" y="7391400"/>
          <a:ext cx="4105275" cy="2114550"/>
        </a:xfrm>
        <a:prstGeom prst="wedgeRoundRectCallout">
          <a:avLst>
            <a:gd name="adj1" fmla="val -6115"/>
            <a:gd name="adj2" fmla="val -49712"/>
          </a:avLst>
        </a:prstGeom>
        <a:solidFill>
          <a:srgbClr val="92D050"/>
        </a:solidFill>
        <a:ln w="25400" cmpd="sng">
          <a:solidFill>
            <a:srgbClr val="FF0000"/>
          </a:solidFill>
          <a:headEnd type="none"/>
          <a:tailEnd type="none"/>
        </a:ln>
      </xdr:spPr>
      <xdr:txBody>
        <a:bodyPr vertOverflow="clip" wrap="square" anchor="ctr"/>
        <a:p>
          <a:pPr algn="l">
            <a:defRPr/>
          </a:pPr>
          <a:r>
            <a:rPr lang="en-US" cap="none" sz="1050" b="0" i="0" u="none" baseline="0">
              <a:solidFill>
                <a:srgbClr val="FF0000"/>
              </a:solidFill>
            </a:rPr>
            <a:t>記入する世帯構成：</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源泉</a:t>
          </a:r>
          <a:r>
            <a:rPr lang="en-US" cap="none" sz="1050" b="0" i="0" u="none" baseline="0">
              <a:solidFill>
                <a:srgbClr val="FF0000"/>
              </a:solidFill>
            </a:rPr>
            <a:t>徴収票</a:t>
          </a:r>
          <a:r>
            <a:rPr lang="en-US" cap="none" sz="1050" b="0" i="0" u="none" baseline="0">
              <a:solidFill>
                <a:srgbClr val="FF0000"/>
              </a:solidFill>
            </a:rPr>
            <a:t>』</a:t>
          </a:r>
          <a:r>
            <a:rPr lang="en-US" cap="none" sz="1050" b="0" i="0" u="none" baseline="0">
              <a:solidFill>
                <a:srgbClr val="FF0000"/>
              </a:solidFill>
            </a:rPr>
            <a:t>を添付する場合は、</a:t>
          </a:r>
          <a:r>
            <a:rPr lang="en-US" cap="none" sz="1050" b="0" i="0" u="none" baseline="0">
              <a:solidFill>
                <a:srgbClr val="FF0000"/>
              </a:solidFill>
            </a:rPr>
            <a:t>
</a:t>
          </a:r>
          <a:r>
            <a:rPr lang="en-US" cap="none" sz="1050" b="0" i="0" u="none" baseline="0">
              <a:solidFill>
                <a:srgbClr val="FF0000"/>
              </a:solidFill>
            </a:rPr>
            <a:t>　　「控除対象配偶者」「控除対象扶養親族」</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16</a:t>
          </a:r>
          <a:r>
            <a:rPr lang="en-US" cap="none" sz="1050" b="0" i="0" u="none" baseline="0">
              <a:solidFill>
                <a:srgbClr val="FF0000"/>
              </a:solidFill>
            </a:rPr>
            <a:t>歳未満の扶養親族」</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確定申告書Ａ</a:t>
          </a:r>
          <a:r>
            <a:rPr lang="en-US" cap="none" sz="1050" b="0" i="0" u="none" baseline="0">
              <a:solidFill>
                <a:srgbClr val="FF0000"/>
              </a:solidFill>
            </a:rPr>
            <a:t>』</a:t>
          </a:r>
          <a:r>
            <a:rPr lang="en-US" cap="none" sz="1050" b="0" i="0" u="none" baseline="0">
              <a:solidFill>
                <a:srgbClr val="FF0000"/>
              </a:solidFill>
            </a:rPr>
            <a:t>を添付する場合は、</a:t>
          </a:r>
          <a:r>
            <a:rPr lang="en-US" cap="none" sz="1050" b="0" i="0" u="none" baseline="0">
              <a:solidFill>
                <a:srgbClr val="FF0000"/>
              </a:solidFill>
            </a:rPr>
            <a:t>第二表</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配偶者や親族に関する事項（</a:t>
          </a:r>
          <a:r>
            <a:rPr lang="en-US" cap="none" sz="1050" b="0" i="0" u="none" baseline="0">
              <a:solidFill>
                <a:srgbClr val="FF0000"/>
              </a:solidFill>
            </a:rPr>
            <a:t>⑯～⑲）」</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確定申告書</a:t>
          </a:r>
          <a:r>
            <a:rPr lang="en-US" cap="none" sz="1050" b="0" i="0" u="none" baseline="0">
              <a:solidFill>
                <a:srgbClr val="FF0000"/>
              </a:solidFill>
            </a:rPr>
            <a:t>Ｂ</a:t>
          </a:r>
          <a:r>
            <a:rPr lang="en-US" cap="none" sz="1050" b="0" i="0" u="none" baseline="0">
              <a:solidFill>
                <a:srgbClr val="FF0000"/>
              </a:solidFill>
            </a:rPr>
            <a:t>』</a:t>
          </a:r>
          <a:r>
            <a:rPr lang="en-US" cap="none" sz="1050" b="0" i="0" u="none" baseline="0">
              <a:solidFill>
                <a:srgbClr val="FF0000"/>
              </a:solidFill>
            </a:rPr>
            <a:t>を添付する場合</a:t>
          </a:r>
          <a:r>
            <a:rPr lang="en-US" cap="none" sz="1050" b="0" i="0" u="none" baseline="0">
              <a:solidFill>
                <a:srgbClr val="FF0000"/>
              </a:solidFill>
            </a:rPr>
            <a:t>は、</a:t>
          </a:r>
          <a:r>
            <a:rPr lang="en-US" cap="none" sz="1100" b="0" i="0" u="none" baseline="0">
              <a:solidFill>
                <a:srgbClr val="FF0000"/>
              </a:solidFill>
              <a:latin typeface="ＭＳ Ｐゴシック"/>
              <a:ea typeface="ＭＳ Ｐゴシック"/>
              <a:cs typeface="ＭＳ Ｐゴシック"/>
            </a:rPr>
            <a:t>第二表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「配偶者</a:t>
          </a:r>
          <a:r>
            <a:rPr lang="en-US" cap="none" sz="1100" b="0" i="0" u="none" baseline="0">
              <a:solidFill>
                <a:srgbClr val="FF0000"/>
              </a:solidFill>
              <a:latin typeface="ＭＳ Ｐゴシック"/>
              <a:ea typeface="ＭＳ Ｐゴシック"/>
              <a:cs typeface="ＭＳ Ｐゴシック"/>
            </a:rPr>
            <a:t>や親族に関する事項（⑳～</a:t>
          </a:r>
          <a:r>
            <a:rPr lang="en-US" cap="none" sz="1100" b="0" i="0" u="none" baseline="0">
              <a:solidFill>
                <a:srgbClr val="FF0000"/>
              </a:solidFill>
            </a:rPr>
            <a:t>23</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「事業専従者に関する事項（</a:t>
          </a:r>
          <a:r>
            <a:rPr lang="en-US" cap="none" sz="1100" b="0" i="0" u="none" baseline="0">
              <a:solidFill>
                <a:srgbClr val="FF0000"/>
              </a:solidFill>
            </a:rPr>
            <a:t>55</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xdr:col>
      <xdr:colOff>85725</xdr:colOff>
      <xdr:row>274</xdr:row>
      <xdr:rowOff>142875</xdr:rowOff>
    </xdr:from>
    <xdr:to>
      <xdr:col>3</xdr:col>
      <xdr:colOff>1076325</xdr:colOff>
      <xdr:row>286</xdr:row>
      <xdr:rowOff>161925</xdr:rowOff>
    </xdr:to>
    <xdr:sp>
      <xdr:nvSpPr>
        <xdr:cNvPr id="20" name="正方形/長方形 28"/>
        <xdr:cNvSpPr>
          <a:spLocks/>
        </xdr:cNvSpPr>
      </xdr:nvSpPr>
      <xdr:spPr>
        <a:xfrm>
          <a:off x="990600" y="58026300"/>
          <a:ext cx="1343025" cy="2190750"/>
        </a:xfrm>
        <a:prstGeom prst="rect">
          <a:avLst/>
        </a:prstGeom>
        <a:solidFill>
          <a:srgbClr val="92D050">
            <a:alpha val="7500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444</xdr:row>
      <xdr:rowOff>171450</xdr:rowOff>
    </xdr:from>
    <xdr:to>
      <xdr:col>3</xdr:col>
      <xdr:colOff>895350</xdr:colOff>
      <xdr:row>455</xdr:row>
      <xdr:rowOff>171450</xdr:rowOff>
    </xdr:to>
    <xdr:sp>
      <xdr:nvSpPr>
        <xdr:cNvPr id="21" name="正方形/長方形 29"/>
        <xdr:cNvSpPr>
          <a:spLocks/>
        </xdr:cNvSpPr>
      </xdr:nvSpPr>
      <xdr:spPr>
        <a:xfrm>
          <a:off x="647700" y="88753950"/>
          <a:ext cx="1504950" cy="1990725"/>
        </a:xfrm>
        <a:prstGeom prst="rect">
          <a:avLst/>
        </a:prstGeom>
        <a:solidFill>
          <a:srgbClr val="92D050">
            <a:alpha val="7500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27</xdr:row>
      <xdr:rowOff>209550</xdr:rowOff>
    </xdr:from>
    <xdr:to>
      <xdr:col>2</xdr:col>
      <xdr:colOff>314325</xdr:colOff>
      <xdr:row>31</xdr:row>
      <xdr:rowOff>57150</xdr:rowOff>
    </xdr:to>
    <xdr:sp>
      <xdr:nvSpPr>
        <xdr:cNvPr id="22" name="曲折矢印 71"/>
        <xdr:cNvSpPr>
          <a:spLocks/>
        </xdr:cNvSpPr>
      </xdr:nvSpPr>
      <xdr:spPr>
        <a:xfrm rot="10800000">
          <a:off x="390525" y="9534525"/>
          <a:ext cx="828675" cy="1285875"/>
        </a:xfrm>
        <a:custGeom>
          <a:pathLst>
            <a:path h="1272267" w="753836">
              <a:moveTo>
                <a:pt x="0" y="1272267"/>
              </a:moveTo>
              <a:lnTo>
                <a:pt x="0" y="653048"/>
              </a:lnTo>
              <a:cubicBezTo>
                <a:pt x="0" y="352273"/>
                <a:pt x="243826" y="108447"/>
                <a:pt x="544601" y="108447"/>
              </a:cubicBezTo>
              <a:lnTo>
                <a:pt x="544601" y="108447"/>
              </a:lnTo>
              <a:lnTo>
                <a:pt x="544601" y="0"/>
              </a:lnTo>
              <a:lnTo>
                <a:pt x="753836" y="188459"/>
              </a:lnTo>
              <a:lnTo>
                <a:pt x="544601" y="376918"/>
              </a:lnTo>
              <a:lnTo>
                <a:pt x="544601" y="268471"/>
              </a:lnTo>
              <a:lnTo>
                <a:pt x="544601" y="268471"/>
              </a:lnTo>
              <a:cubicBezTo>
                <a:pt x="332205" y="268471"/>
                <a:pt x="160024" y="440652"/>
                <a:pt x="160024" y="653048"/>
              </a:cubicBezTo>
              <a:lnTo>
                <a:pt x="160024" y="1272267"/>
              </a:lnTo>
              <a:lnTo>
                <a:pt x="0" y="1272267"/>
              </a:lnTo>
              <a:close/>
            </a:path>
          </a:pathLst>
        </a:custGeom>
        <a:solidFill>
          <a:srgbClr val="92D05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459</xdr:row>
      <xdr:rowOff>28575</xdr:rowOff>
    </xdr:from>
    <xdr:to>
      <xdr:col>3</xdr:col>
      <xdr:colOff>866775</xdr:colOff>
      <xdr:row>462</xdr:row>
      <xdr:rowOff>142875</xdr:rowOff>
    </xdr:to>
    <xdr:sp>
      <xdr:nvSpPr>
        <xdr:cNvPr id="23" name="正方形/長方形 31"/>
        <xdr:cNvSpPr>
          <a:spLocks/>
        </xdr:cNvSpPr>
      </xdr:nvSpPr>
      <xdr:spPr>
        <a:xfrm>
          <a:off x="647700" y="91325700"/>
          <a:ext cx="1476375" cy="657225"/>
        </a:xfrm>
        <a:prstGeom prst="rect">
          <a:avLst/>
        </a:prstGeom>
        <a:solidFill>
          <a:srgbClr val="92D050">
            <a:alpha val="7500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170</xdr:row>
      <xdr:rowOff>38100</xdr:rowOff>
    </xdr:from>
    <xdr:to>
      <xdr:col>6</xdr:col>
      <xdr:colOff>257175</xdr:colOff>
      <xdr:row>172</xdr:row>
      <xdr:rowOff>28575</xdr:rowOff>
    </xdr:to>
    <xdr:sp>
      <xdr:nvSpPr>
        <xdr:cNvPr id="24" name="正方形/長方形 33"/>
        <xdr:cNvSpPr>
          <a:spLocks/>
        </xdr:cNvSpPr>
      </xdr:nvSpPr>
      <xdr:spPr>
        <a:xfrm>
          <a:off x="3343275" y="39185850"/>
          <a:ext cx="2152650" cy="352425"/>
        </a:xfrm>
        <a:prstGeom prst="rect">
          <a:avLst/>
        </a:prstGeom>
        <a:solidFill>
          <a:srgbClr val="B7DEE8">
            <a:alpha val="9000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50"/>
  <sheetViews>
    <sheetView tabSelected="1" view="pageBreakPreview" zoomScaleSheetLayoutView="100" zoomScalePageLayoutView="0" workbookViewId="0" topLeftCell="A1">
      <selection activeCell="D3" sqref="D3"/>
    </sheetView>
  </sheetViews>
  <sheetFormatPr defaultColWidth="9.00390625" defaultRowHeight="13.5"/>
  <cols>
    <col min="1" max="1" width="7.375" style="1" customWidth="1"/>
    <col min="2" max="2" width="16.50390625" style="1" customWidth="1"/>
    <col min="3" max="3" width="4.625" style="1" customWidth="1"/>
    <col min="4" max="7" width="10.625" style="1" customWidth="1"/>
    <col min="8" max="8" width="21.75390625" style="1" customWidth="1"/>
    <col min="9" max="9" width="42.125" style="1" customWidth="1"/>
    <col min="10" max="20" width="9.00390625" style="1" customWidth="1"/>
    <col min="21" max="16384" width="9.00390625" style="1" customWidth="1"/>
  </cols>
  <sheetData>
    <row r="1" spans="1:9" ht="25.5" customHeight="1" thickBot="1">
      <c r="A1" s="64" t="s">
        <v>102</v>
      </c>
      <c r="B1" s="65" t="s">
        <v>103</v>
      </c>
      <c r="C1" s="66" t="s">
        <v>104</v>
      </c>
      <c r="D1" s="213" t="s">
        <v>105</v>
      </c>
      <c r="E1" s="213"/>
      <c r="F1" s="67" t="s">
        <v>102</v>
      </c>
      <c r="G1" s="233" t="s">
        <v>173</v>
      </c>
      <c r="H1" s="234"/>
      <c r="I1" s="12" t="s">
        <v>6</v>
      </c>
    </row>
    <row r="2" spans="1:9" ht="32.25" customHeight="1">
      <c r="A2" s="235" t="s">
        <v>5</v>
      </c>
      <c r="B2" s="236"/>
      <c r="C2" s="236"/>
      <c r="D2" s="236"/>
      <c r="E2" s="236"/>
      <c r="F2" s="236"/>
      <c r="G2" s="237"/>
      <c r="H2" s="237"/>
      <c r="I2" s="238"/>
    </row>
    <row r="3" spans="1:9" ht="33.75" customHeight="1">
      <c r="A3" s="239" t="s">
        <v>38</v>
      </c>
      <c r="B3" s="240"/>
      <c r="C3" s="46" t="s">
        <v>13</v>
      </c>
      <c r="D3" s="47"/>
      <c r="E3" s="241" t="s">
        <v>39</v>
      </c>
      <c r="F3" s="242"/>
      <c r="G3" s="175"/>
      <c r="H3" s="175"/>
      <c r="I3" s="176"/>
    </row>
    <row r="4" spans="1:9" ht="38.25" customHeight="1">
      <c r="A4" s="32" t="s">
        <v>34</v>
      </c>
      <c r="B4" s="214"/>
      <c r="C4" s="214"/>
      <c r="D4" s="214"/>
      <c r="E4" s="42" t="s">
        <v>100</v>
      </c>
      <c r="F4" s="43" t="s">
        <v>205</v>
      </c>
      <c r="G4" s="35" t="s">
        <v>89</v>
      </c>
      <c r="H4" s="40" t="s">
        <v>90</v>
      </c>
      <c r="I4" s="41"/>
    </row>
    <row r="5" spans="1:9" ht="40.5" customHeight="1">
      <c r="A5" s="33" t="s">
        <v>35</v>
      </c>
      <c r="B5" s="214"/>
      <c r="C5" s="214"/>
      <c r="D5" s="214"/>
      <c r="E5" s="44"/>
      <c r="F5" s="45" t="s">
        <v>53</v>
      </c>
      <c r="G5" s="35" t="s">
        <v>91</v>
      </c>
      <c r="H5" s="40" t="s">
        <v>90</v>
      </c>
      <c r="I5" s="41"/>
    </row>
    <row r="6" spans="1:9" ht="24" customHeight="1">
      <c r="A6" s="32" t="s">
        <v>211</v>
      </c>
      <c r="B6" s="214"/>
      <c r="C6" s="214"/>
      <c r="D6" s="214"/>
      <c r="E6" s="226" t="s">
        <v>51</v>
      </c>
      <c r="F6" s="226"/>
      <c r="G6" s="226"/>
      <c r="H6" s="226"/>
      <c r="I6" s="227"/>
    </row>
    <row r="7" spans="1:9" ht="28.5" customHeight="1">
      <c r="A7" s="32" t="s">
        <v>80</v>
      </c>
      <c r="B7" s="232" t="s">
        <v>82</v>
      </c>
      <c r="C7" s="232"/>
      <c r="D7" s="232"/>
      <c r="E7" s="48" t="s">
        <v>18</v>
      </c>
      <c r="F7" s="243"/>
      <c r="G7" s="244"/>
      <c r="H7" s="49" t="s">
        <v>81</v>
      </c>
      <c r="I7" s="50"/>
    </row>
    <row r="8" spans="1:9" ht="27.75" customHeight="1">
      <c r="A8" s="34" t="s">
        <v>26</v>
      </c>
      <c r="B8" s="52" t="s">
        <v>92</v>
      </c>
      <c r="C8" s="40" t="s">
        <v>59</v>
      </c>
      <c r="D8" s="51" t="s">
        <v>77</v>
      </c>
      <c r="E8" s="44"/>
      <c r="F8" s="51" t="s">
        <v>78</v>
      </c>
      <c r="G8" s="53" t="s">
        <v>87</v>
      </c>
      <c r="H8" s="54" t="s">
        <v>58</v>
      </c>
      <c r="I8" s="36" t="s">
        <v>32</v>
      </c>
    </row>
    <row r="9" spans="1:9" ht="27.75" customHeight="1">
      <c r="A9" s="34" t="s">
        <v>27</v>
      </c>
      <c r="B9" s="57" t="s">
        <v>207</v>
      </c>
      <c r="C9" s="40"/>
      <c r="D9" s="51" t="s">
        <v>77</v>
      </c>
      <c r="E9" s="44"/>
      <c r="F9" s="51" t="s">
        <v>78</v>
      </c>
      <c r="G9" s="53" t="s">
        <v>87</v>
      </c>
      <c r="H9" s="54" t="s">
        <v>79</v>
      </c>
      <c r="I9" s="36" t="s">
        <v>33</v>
      </c>
    </row>
    <row r="10" spans="1:9" ht="27.75" customHeight="1" thickBot="1">
      <c r="A10" s="37" t="s">
        <v>40</v>
      </c>
      <c r="B10" s="223"/>
      <c r="C10" s="223"/>
      <c r="D10" s="223"/>
      <c r="E10" s="223"/>
      <c r="F10" s="223"/>
      <c r="G10" s="223"/>
      <c r="H10" s="223"/>
      <c r="I10" s="13" t="s">
        <v>45</v>
      </c>
    </row>
    <row r="11" spans="1:9" ht="31.5" customHeight="1">
      <c r="A11" s="228" t="s">
        <v>44</v>
      </c>
      <c r="B11" s="177"/>
      <c r="C11" s="178"/>
      <c r="D11" s="178"/>
      <c r="E11" s="178"/>
      <c r="F11" s="178"/>
      <c r="G11" s="178"/>
      <c r="H11" s="178"/>
      <c r="I11" s="179"/>
    </row>
    <row r="12" spans="1:9" ht="31.5" customHeight="1">
      <c r="A12" s="228"/>
      <c r="B12" s="180"/>
      <c r="C12" s="181"/>
      <c r="D12" s="181"/>
      <c r="E12" s="181"/>
      <c r="F12" s="181"/>
      <c r="G12" s="181"/>
      <c r="H12" s="181"/>
      <c r="I12" s="182"/>
    </row>
    <row r="13" spans="1:9" ht="31.5" customHeight="1">
      <c r="A13" s="228"/>
      <c r="B13" s="180"/>
      <c r="C13" s="181"/>
      <c r="D13" s="181"/>
      <c r="E13" s="181"/>
      <c r="F13" s="181"/>
      <c r="G13" s="181"/>
      <c r="H13" s="181"/>
      <c r="I13" s="182"/>
    </row>
    <row r="14" spans="1:9" ht="31.5" customHeight="1" thickBot="1">
      <c r="A14" s="229"/>
      <c r="B14" s="257"/>
      <c r="C14" s="258"/>
      <c r="D14" s="259"/>
      <c r="E14" s="259"/>
      <c r="F14" s="259"/>
      <c r="G14" s="259"/>
      <c r="H14" s="258"/>
      <c r="I14" s="260"/>
    </row>
    <row r="15" spans="1:9" ht="35.25" customHeight="1">
      <c r="A15" s="14"/>
      <c r="B15" s="171" t="s">
        <v>21</v>
      </c>
      <c r="C15" s="172"/>
      <c r="D15" s="121" t="s">
        <v>54</v>
      </c>
      <c r="E15" s="121" t="s">
        <v>55</v>
      </c>
      <c r="F15" s="121" t="s">
        <v>56</v>
      </c>
      <c r="G15" s="121" t="s">
        <v>57</v>
      </c>
      <c r="H15" s="183" t="str">
        <f>"計　"&amp;TEXT(SUM(D16:G16),"###　単位")</f>
        <v>計　 単位</v>
      </c>
      <c r="I15" s="261" t="s">
        <v>52</v>
      </c>
    </row>
    <row r="16" spans="1:9" ht="35.25" customHeight="1" thickBot="1">
      <c r="A16" s="230" t="s">
        <v>24</v>
      </c>
      <c r="B16" s="173"/>
      <c r="C16" s="174"/>
      <c r="D16" s="123"/>
      <c r="E16" s="123"/>
      <c r="F16" s="123"/>
      <c r="G16" s="123"/>
      <c r="H16" s="184"/>
      <c r="I16" s="262"/>
    </row>
    <row r="17" spans="1:9" ht="35.25" customHeight="1">
      <c r="A17" s="230"/>
      <c r="B17" s="171" t="s">
        <v>22</v>
      </c>
      <c r="C17" s="172"/>
      <c r="D17" s="121" t="s">
        <v>54</v>
      </c>
      <c r="E17" s="121" t="s">
        <v>55</v>
      </c>
      <c r="F17" s="121" t="s">
        <v>56</v>
      </c>
      <c r="G17" s="121" t="s">
        <v>57</v>
      </c>
      <c r="H17" s="183" t="str">
        <f>"計　"&amp;TEXT(SUM(D18:G18),"###　単位")</f>
        <v>計　 単位</v>
      </c>
      <c r="I17" s="262"/>
    </row>
    <row r="18" spans="1:9" ht="35.25" customHeight="1" thickBot="1">
      <c r="A18" s="230"/>
      <c r="B18" s="173"/>
      <c r="C18" s="174"/>
      <c r="D18" s="123"/>
      <c r="E18" s="123"/>
      <c r="F18" s="123"/>
      <c r="G18" s="123"/>
      <c r="H18" s="184"/>
      <c r="I18" s="262"/>
    </row>
    <row r="19" spans="1:9" ht="35.25" customHeight="1">
      <c r="A19" s="230"/>
      <c r="B19" s="171" t="s">
        <v>171</v>
      </c>
      <c r="C19" s="172"/>
      <c r="D19" s="121" t="s">
        <v>54</v>
      </c>
      <c r="E19" s="121" t="s">
        <v>55</v>
      </c>
      <c r="F19" s="121" t="s">
        <v>56</v>
      </c>
      <c r="G19" s="121" t="s">
        <v>57</v>
      </c>
      <c r="H19" s="183" t="str">
        <f>"計　"&amp;TEXT(SUM(D20:G20),"###　単位")</f>
        <v>計　 単位</v>
      </c>
      <c r="I19" s="262"/>
    </row>
    <row r="20" spans="1:9" ht="35.25" customHeight="1" thickBot="1">
      <c r="A20" s="231"/>
      <c r="B20" s="173"/>
      <c r="C20" s="174"/>
      <c r="D20" s="123"/>
      <c r="E20" s="123"/>
      <c r="F20" s="123"/>
      <c r="G20" s="123"/>
      <c r="H20" s="184"/>
      <c r="I20" s="263"/>
    </row>
    <row r="21" spans="1:9" ht="36.75" customHeight="1">
      <c r="A21" s="248" t="s">
        <v>20</v>
      </c>
      <c r="B21" s="254" t="s">
        <v>31</v>
      </c>
      <c r="C21" s="255"/>
      <c r="D21" s="255"/>
      <c r="E21" s="255"/>
      <c r="F21" s="255"/>
      <c r="G21" s="255"/>
      <c r="H21" s="255"/>
      <c r="I21" s="256"/>
    </row>
    <row r="22" spans="1:9" ht="23.25" customHeight="1">
      <c r="A22" s="248"/>
      <c r="B22" s="224" t="s">
        <v>50</v>
      </c>
      <c r="C22" s="225"/>
      <c r="D22" s="225"/>
      <c r="E22" s="221" t="s">
        <v>83</v>
      </c>
      <c r="F22" s="222"/>
      <c r="G22" s="16" t="s">
        <v>19</v>
      </c>
      <c r="H22" s="169" t="s">
        <v>23</v>
      </c>
      <c r="I22" s="170"/>
    </row>
    <row r="23" spans="1:9" ht="23.25" customHeight="1">
      <c r="A23" s="248"/>
      <c r="B23" s="246" t="s">
        <v>49</v>
      </c>
      <c r="C23" s="247"/>
      <c r="D23" s="247"/>
      <c r="E23" s="215" t="s">
        <v>83</v>
      </c>
      <c r="F23" s="216"/>
      <c r="G23" s="17" t="s">
        <v>19</v>
      </c>
      <c r="H23" s="217" t="s">
        <v>23</v>
      </c>
      <c r="I23" s="218"/>
    </row>
    <row r="24" spans="1:9" ht="23.25" customHeight="1">
      <c r="A24" s="248"/>
      <c r="B24" s="203" t="s">
        <v>37</v>
      </c>
      <c r="C24" s="204"/>
      <c r="D24" s="204"/>
      <c r="E24" s="250" t="s">
        <v>83</v>
      </c>
      <c r="F24" s="251"/>
      <c r="G24" s="127" t="s">
        <v>19</v>
      </c>
      <c r="H24" s="199" t="s">
        <v>23</v>
      </c>
      <c r="I24" s="200"/>
    </row>
    <row r="25" spans="1:9" ht="23.25" customHeight="1">
      <c r="A25" s="248"/>
      <c r="B25" s="129" t="s">
        <v>209</v>
      </c>
      <c r="C25" s="211"/>
      <c r="D25" s="212"/>
      <c r="E25" s="207" t="s">
        <v>83</v>
      </c>
      <c r="F25" s="208"/>
      <c r="G25" s="128" t="s">
        <v>19</v>
      </c>
      <c r="H25" s="209" t="s">
        <v>23</v>
      </c>
      <c r="I25" s="210"/>
    </row>
    <row r="26" spans="1:9" ht="34.5" customHeight="1">
      <c r="A26" s="248"/>
      <c r="B26" s="109" t="s">
        <v>47</v>
      </c>
      <c r="C26" s="185"/>
      <c r="D26" s="186"/>
      <c r="E26" s="132" t="s">
        <v>84</v>
      </c>
      <c r="F26" s="38" t="s">
        <v>85</v>
      </c>
      <c r="G26" s="18" t="s">
        <v>19</v>
      </c>
      <c r="H26" s="169" t="s">
        <v>23</v>
      </c>
      <c r="I26" s="170"/>
    </row>
    <row r="27" spans="1:9" ht="34.5" customHeight="1">
      <c r="A27" s="248"/>
      <c r="B27" s="124" t="s">
        <v>206</v>
      </c>
      <c r="C27" s="197"/>
      <c r="D27" s="198"/>
      <c r="E27" s="133" t="s">
        <v>84</v>
      </c>
      <c r="F27" s="130" t="s">
        <v>85</v>
      </c>
      <c r="G27" s="127" t="s">
        <v>19</v>
      </c>
      <c r="H27" s="199" t="s">
        <v>23</v>
      </c>
      <c r="I27" s="200"/>
    </row>
    <row r="28" spans="1:9" ht="22.5" customHeight="1" thickBot="1">
      <c r="A28" s="249"/>
      <c r="B28" s="252" t="s">
        <v>28</v>
      </c>
      <c r="C28" s="253"/>
      <c r="D28" s="253"/>
      <c r="E28" s="63" t="s">
        <v>61</v>
      </c>
      <c r="F28" s="201" t="s">
        <v>83</v>
      </c>
      <c r="G28" s="202"/>
      <c r="H28" s="134" t="s">
        <v>62</v>
      </c>
      <c r="I28" s="131" t="s">
        <v>83</v>
      </c>
    </row>
    <row r="29" spans="1:9" ht="27.75" customHeight="1">
      <c r="A29" s="245" t="s">
        <v>46</v>
      </c>
      <c r="B29" s="205" t="s">
        <v>4</v>
      </c>
      <c r="C29" s="206"/>
      <c r="D29" s="159" t="s">
        <v>86</v>
      </c>
      <c r="E29" s="160"/>
      <c r="F29" s="160"/>
      <c r="G29" s="160"/>
      <c r="H29" s="160"/>
      <c r="I29" s="156" t="s">
        <v>213</v>
      </c>
    </row>
    <row r="30" spans="1:9" ht="43.5" customHeight="1">
      <c r="A30" s="230"/>
      <c r="B30" s="219" t="s">
        <v>3</v>
      </c>
      <c r="C30" s="4" t="s">
        <v>0</v>
      </c>
      <c r="D30" s="4" t="s">
        <v>60</v>
      </c>
      <c r="E30" s="4" t="s">
        <v>1</v>
      </c>
      <c r="F30" s="5" t="s">
        <v>25</v>
      </c>
      <c r="G30" s="58" t="s">
        <v>106</v>
      </c>
      <c r="H30" s="6" t="s">
        <v>107</v>
      </c>
      <c r="I30" s="157"/>
    </row>
    <row r="31" spans="1:9" ht="31.5" customHeight="1">
      <c r="A31" s="230"/>
      <c r="B31" s="220"/>
      <c r="C31" s="9" t="s">
        <v>68</v>
      </c>
      <c r="D31" s="19"/>
      <c r="E31" s="19"/>
      <c r="F31" s="20"/>
      <c r="G31" s="106"/>
      <c r="H31" s="106"/>
      <c r="I31" s="157"/>
    </row>
    <row r="32" spans="1:9" ht="31.5" customHeight="1">
      <c r="A32" s="230"/>
      <c r="B32" s="220"/>
      <c r="C32" s="10" t="s">
        <v>2</v>
      </c>
      <c r="D32" s="21"/>
      <c r="E32" s="21"/>
      <c r="F32" s="22"/>
      <c r="G32" s="107"/>
      <c r="H32" s="107"/>
      <c r="I32" s="157"/>
    </row>
    <row r="33" spans="1:9" ht="31.5" customHeight="1">
      <c r="A33" s="230"/>
      <c r="B33" s="220"/>
      <c r="C33" s="88"/>
      <c r="D33" s="86"/>
      <c r="E33" s="86"/>
      <c r="F33" s="89"/>
      <c r="G33" s="88"/>
      <c r="H33" s="88"/>
      <c r="I33" s="157"/>
    </row>
    <row r="34" spans="1:9" ht="31.5" customHeight="1">
      <c r="A34" s="230"/>
      <c r="B34" s="220"/>
      <c r="C34" s="86"/>
      <c r="D34" s="86"/>
      <c r="E34" s="86"/>
      <c r="F34" s="89"/>
      <c r="G34" s="88"/>
      <c r="H34" s="108"/>
      <c r="I34" s="158"/>
    </row>
    <row r="35" spans="1:9" ht="22.5" customHeight="1">
      <c r="A35" s="230"/>
      <c r="B35" s="194" t="s">
        <v>30</v>
      </c>
      <c r="C35" s="8" t="s">
        <v>0</v>
      </c>
      <c r="D35" s="4" t="s">
        <v>60</v>
      </c>
      <c r="E35" s="4" t="s">
        <v>1</v>
      </c>
      <c r="F35" s="15" t="s">
        <v>208</v>
      </c>
      <c r="G35" s="163" t="s">
        <v>29</v>
      </c>
      <c r="H35" s="164"/>
      <c r="I35" s="7" t="s">
        <v>101</v>
      </c>
    </row>
    <row r="36" spans="1:9" ht="27.75" customHeight="1">
      <c r="A36" s="230"/>
      <c r="B36" s="195"/>
      <c r="C36" s="85"/>
      <c r="D36" s="85"/>
      <c r="E36" s="85"/>
      <c r="F36" s="23" t="s">
        <v>87</v>
      </c>
      <c r="G36" s="187" t="s">
        <v>87</v>
      </c>
      <c r="H36" s="188"/>
      <c r="I36" s="24" t="s">
        <v>87</v>
      </c>
    </row>
    <row r="37" spans="1:9" ht="27.75" customHeight="1">
      <c r="A37" s="230"/>
      <c r="B37" s="195"/>
      <c r="C37" s="86"/>
      <c r="D37" s="86"/>
      <c r="E37" s="86"/>
      <c r="F37" s="23" t="s">
        <v>87</v>
      </c>
      <c r="G37" s="165" t="s">
        <v>87</v>
      </c>
      <c r="H37" s="166"/>
      <c r="I37" s="24" t="s">
        <v>87</v>
      </c>
    </row>
    <row r="38" spans="1:9" ht="27.75" customHeight="1" thickBot="1">
      <c r="A38" s="231"/>
      <c r="B38" s="196"/>
      <c r="C38" s="87"/>
      <c r="D38" s="87"/>
      <c r="E38" s="87"/>
      <c r="F38" s="55" t="s">
        <v>87</v>
      </c>
      <c r="G38" s="192" t="s">
        <v>87</v>
      </c>
      <c r="H38" s="193"/>
      <c r="I38" s="56" t="s">
        <v>87</v>
      </c>
    </row>
    <row r="39" spans="1:19" ht="31.5" customHeight="1">
      <c r="A39" s="138" t="s">
        <v>108</v>
      </c>
      <c r="B39" s="90" t="s">
        <v>167</v>
      </c>
      <c r="C39" s="147" t="s">
        <v>159</v>
      </c>
      <c r="D39" s="141"/>
      <c r="E39" s="141"/>
      <c r="F39" s="148"/>
      <c r="G39" s="125" t="s">
        <v>167</v>
      </c>
      <c r="H39" s="141" t="s">
        <v>165</v>
      </c>
      <c r="I39" s="142"/>
      <c r="S39" s="1" t="s">
        <v>14</v>
      </c>
    </row>
    <row r="40" spans="1:9" ht="31.5" customHeight="1">
      <c r="A40" s="139"/>
      <c r="B40" s="91" t="s">
        <v>167</v>
      </c>
      <c r="C40" s="145" t="s">
        <v>163</v>
      </c>
      <c r="D40" s="143"/>
      <c r="E40" s="143"/>
      <c r="F40" s="146"/>
      <c r="G40" s="126" t="s">
        <v>167</v>
      </c>
      <c r="H40" s="143" t="s">
        <v>164</v>
      </c>
      <c r="I40" s="144"/>
    </row>
    <row r="41" spans="1:9" ht="31.5" customHeight="1" thickBot="1">
      <c r="A41" s="140"/>
      <c r="B41" s="92" t="s">
        <v>167</v>
      </c>
      <c r="C41" s="149" t="s">
        <v>166</v>
      </c>
      <c r="D41" s="150"/>
      <c r="E41" s="150"/>
      <c r="F41" s="150"/>
      <c r="G41" s="150"/>
      <c r="H41" s="150"/>
      <c r="I41" s="151"/>
    </row>
    <row r="42" spans="1:9" ht="15" customHeight="1">
      <c r="A42" s="152" t="s">
        <v>99</v>
      </c>
      <c r="B42" s="59" t="s">
        <v>94</v>
      </c>
      <c r="C42" s="59"/>
      <c r="D42" s="59"/>
      <c r="E42" s="59"/>
      <c r="F42" s="59"/>
      <c r="G42" s="59"/>
      <c r="H42" s="60"/>
      <c r="I42" s="78"/>
    </row>
    <row r="43" spans="1:9" ht="27.75" customHeight="1">
      <c r="A43" s="153"/>
      <c r="B43" s="61"/>
      <c r="C43" s="62" t="s">
        <v>95</v>
      </c>
      <c r="D43" s="61"/>
      <c r="E43" s="62" t="s">
        <v>96</v>
      </c>
      <c r="F43" s="61"/>
      <c r="G43" s="62" t="s">
        <v>97</v>
      </c>
      <c r="H43" s="161"/>
      <c r="I43" s="162"/>
    </row>
    <row r="44" spans="1:9" ht="27.75" customHeight="1">
      <c r="A44" s="153"/>
      <c r="B44" s="61"/>
      <c r="C44" s="62" t="s">
        <v>95</v>
      </c>
      <c r="D44" s="61"/>
      <c r="E44" s="62" t="s">
        <v>96</v>
      </c>
      <c r="F44" s="61"/>
      <c r="G44" s="62" t="s">
        <v>97</v>
      </c>
      <c r="H44" s="190"/>
      <c r="I44" s="191"/>
    </row>
    <row r="45" spans="1:9" ht="27.75" customHeight="1" thickBot="1">
      <c r="A45" s="153"/>
      <c r="B45" s="61"/>
      <c r="C45" s="62" t="s">
        <v>95</v>
      </c>
      <c r="D45" s="61"/>
      <c r="E45" s="62" t="s">
        <v>96</v>
      </c>
      <c r="F45" s="61"/>
      <c r="G45" s="62" t="s">
        <v>97</v>
      </c>
      <c r="H45" s="161"/>
      <c r="I45" s="162"/>
    </row>
    <row r="46" spans="1:9" ht="27.75" customHeight="1" thickBot="1">
      <c r="A46" s="79" t="s">
        <v>172</v>
      </c>
      <c r="B46" s="80"/>
      <c r="C46" s="167"/>
      <c r="D46" s="167"/>
      <c r="E46" s="167"/>
      <c r="F46" s="167"/>
      <c r="G46" s="167"/>
      <c r="H46" s="167"/>
      <c r="I46" s="167"/>
    </row>
    <row r="47" spans="1:9" ht="16.5" customHeight="1">
      <c r="A47" s="2" t="s">
        <v>7</v>
      </c>
      <c r="B47" s="155" t="s">
        <v>48</v>
      </c>
      <c r="C47" s="155"/>
      <c r="D47" s="155"/>
      <c r="E47" s="155"/>
      <c r="F47" s="155"/>
      <c r="G47" s="155"/>
      <c r="H47" s="155"/>
      <c r="I47" s="155"/>
    </row>
    <row r="48" spans="1:9" ht="16.5" customHeight="1">
      <c r="A48" s="2" t="s">
        <v>8</v>
      </c>
      <c r="B48" s="189" t="s">
        <v>210</v>
      </c>
      <c r="C48" s="189"/>
      <c r="D48" s="189"/>
      <c r="E48" s="189"/>
      <c r="F48" s="189"/>
      <c r="G48" s="189"/>
      <c r="H48" s="189"/>
      <c r="I48" s="189"/>
    </row>
    <row r="49" spans="1:9" ht="16.5" customHeight="1">
      <c r="A49" s="2" t="s">
        <v>11</v>
      </c>
      <c r="B49" s="168" t="s">
        <v>10</v>
      </c>
      <c r="C49" s="168"/>
      <c r="D49" s="168"/>
      <c r="E49" s="168"/>
      <c r="F49" s="168"/>
      <c r="G49" s="168"/>
      <c r="H49" s="168"/>
      <c r="I49" s="168"/>
    </row>
    <row r="50" spans="1:9" ht="16.5" customHeight="1">
      <c r="A50" s="3" t="s">
        <v>12</v>
      </c>
      <c r="B50" s="154" t="s">
        <v>9</v>
      </c>
      <c r="C50" s="154"/>
      <c r="D50" s="154"/>
      <c r="E50" s="154"/>
      <c r="F50" s="154"/>
      <c r="G50" s="154"/>
      <c r="H50" s="154"/>
      <c r="I50" s="154"/>
    </row>
  </sheetData>
  <sheetProtection/>
  <mergeCells count="71">
    <mergeCell ref="F7:G7"/>
    <mergeCell ref="A29:A38"/>
    <mergeCell ref="B23:D23"/>
    <mergeCell ref="A21:A28"/>
    <mergeCell ref="E24:F24"/>
    <mergeCell ref="B28:D28"/>
    <mergeCell ref="B21:I21"/>
    <mergeCell ref="B14:I14"/>
    <mergeCell ref="I15:I20"/>
    <mergeCell ref="B17:C18"/>
    <mergeCell ref="E6:I6"/>
    <mergeCell ref="A11:A14"/>
    <mergeCell ref="A16:A20"/>
    <mergeCell ref="B6:D6"/>
    <mergeCell ref="B7:D7"/>
    <mergeCell ref="G1:H1"/>
    <mergeCell ref="A2:I2"/>
    <mergeCell ref="A3:B3"/>
    <mergeCell ref="E3:F3"/>
    <mergeCell ref="B15:C16"/>
    <mergeCell ref="D1:E1"/>
    <mergeCell ref="B5:D5"/>
    <mergeCell ref="B4:D4"/>
    <mergeCell ref="E23:F23"/>
    <mergeCell ref="H23:I23"/>
    <mergeCell ref="B30:B34"/>
    <mergeCell ref="E22:F22"/>
    <mergeCell ref="B13:I13"/>
    <mergeCell ref="B10:H10"/>
    <mergeCell ref="B22:D22"/>
    <mergeCell ref="C27:D27"/>
    <mergeCell ref="H24:I24"/>
    <mergeCell ref="F28:G28"/>
    <mergeCell ref="B24:D24"/>
    <mergeCell ref="B29:C29"/>
    <mergeCell ref="H27:I27"/>
    <mergeCell ref="E25:F25"/>
    <mergeCell ref="H25:I25"/>
    <mergeCell ref="C25:D25"/>
    <mergeCell ref="G36:H36"/>
    <mergeCell ref="B48:I48"/>
    <mergeCell ref="H44:I44"/>
    <mergeCell ref="H45:I45"/>
    <mergeCell ref="G38:H38"/>
    <mergeCell ref="B35:B38"/>
    <mergeCell ref="H22:I22"/>
    <mergeCell ref="B19:C20"/>
    <mergeCell ref="H26:I26"/>
    <mergeCell ref="G3:I3"/>
    <mergeCell ref="B11:I11"/>
    <mergeCell ref="B12:I12"/>
    <mergeCell ref="H15:H16"/>
    <mergeCell ref="H17:H18"/>
    <mergeCell ref="H19:H20"/>
    <mergeCell ref="C26:D26"/>
    <mergeCell ref="A42:A45"/>
    <mergeCell ref="B50:I50"/>
    <mergeCell ref="B47:I47"/>
    <mergeCell ref="I29:I34"/>
    <mergeCell ref="D29:H29"/>
    <mergeCell ref="H43:I43"/>
    <mergeCell ref="G35:H35"/>
    <mergeCell ref="G37:H37"/>
    <mergeCell ref="C46:I46"/>
    <mergeCell ref="B49:I49"/>
    <mergeCell ref="A39:A41"/>
    <mergeCell ref="H39:I39"/>
    <mergeCell ref="H40:I40"/>
    <mergeCell ref="C40:F40"/>
    <mergeCell ref="C39:F39"/>
    <mergeCell ref="C41:I41"/>
  </mergeCells>
  <dataValidations count="13">
    <dataValidation type="list" allowBlank="1" showInputMessage="1" showErrorMessage="1" sqref="E22:F25">
      <formula1>"無,申請中,予約採用,受給中"</formula1>
    </dataValidation>
    <dataValidation type="list" allowBlank="1" showInputMessage="1" showErrorMessage="1" sqref="E26:E27">
      <formula1>"給付,貸与"</formula1>
    </dataValidation>
    <dataValidation type="list" allowBlank="1" showInputMessage="1" showErrorMessage="1" sqref="F26:F27">
      <formula1>"申請中,大学推薦,受給中"</formula1>
    </dataValidation>
    <dataValidation type="list" allowBlank="1" showInputMessage="1" showErrorMessage="1" sqref="I28 F28">
      <formula1>"無,申請中,有"</formula1>
    </dataValidation>
    <dataValidation type="list" allowBlank="1" showInputMessage="1" showErrorMessage="1" sqref="I36:I38 D29">
      <formula1>"自宅,自宅外"</formula1>
    </dataValidation>
    <dataValidation type="list" allowBlank="1" showInputMessage="1" showErrorMessage="1" sqref="F36:F38">
      <formula1>"国公立,私立"</formula1>
    </dataValidation>
    <dataValidation type="list" allowBlank="1" showInputMessage="1" showErrorMessage="1" sqref="G8:G9">
      <formula1>"1,2,3,4,5,6,M1,M2,D1,D2,D3"</formula1>
    </dataValidation>
    <dataValidation type="list" allowBlank="1" showInputMessage="1" showErrorMessage="1" sqref="B7:D7">
      <formula1>"男,女,無回答"</formula1>
    </dataValidation>
    <dataValidation type="list" allowBlank="1" showInputMessage="1" showErrorMessage="1" sqref="C31">
      <formula1>"父,本人（独立生計者の場合）"</formula1>
    </dataValidation>
    <dataValidation type="list" allowBlank="1" showInputMessage="1" showErrorMessage="1" sqref="C32">
      <formula1>"母,配偶者（独立生計者の場合）"</formula1>
    </dataValidation>
    <dataValidation type="list" allowBlank="1" showInputMessage="1" showErrorMessage="1" sqref="B39:B41 G39:G40">
      <formula1>"'-,○"</formula1>
    </dataValidation>
    <dataValidation type="list" allowBlank="1" showInputMessage="1" showErrorMessage="1" sqref="G36:H38">
      <formula1>"小学校,中学校,高等学校,高等専門学校,専修学校（高等課程）,専修学校（専門課程）,大学"</formula1>
    </dataValidation>
    <dataValidation type="list" allowBlank="1" showInputMessage="1" showErrorMessage="1" sqref="B27">
      <formula1>"無,有(詳細を右に記入）"</formula1>
    </dataValidation>
  </dataValidations>
  <printOptions horizontalCentered="1"/>
  <pageMargins left="0.3937007874015748" right="0.3937007874015748" top="0.3937007874015748" bottom="0.1968503937007874" header="0.5118110236220472" footer="0.5118110236220472"/>
  <pageSetup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dimension ref="A1:S48"/>
  <sheetViews>
    <sheetView view="pageLayout" zoomScale="70" zoomScaleSheetLayoutView="100" zoomScalePageLayoutView="70" workbookViewId="0" topLeftCell="A1">
      <selection activeCell="B13" sqref="B13:I13"/>
    </sheetView>
  </sheetViews>
  <sheetFormatPr defaultColWidth="9.00390625" defaultRowHeight="13.5"/>
  <cols>
    <col min="1" max="1" width="7.375" style="1" customWidth="1"/>
    <col min="2" max="2" width="4.50390625" style="1" customWidth="1"/>
    <col min="3" max="3" width="4.625" style="1" customWidth="1"/>
    <col min="4" max="4" width="21.625" style="1" customWidth="1"/>
    <col min="5" max="5" width="5.625" style="1" customWidth="1"/>
    <col min="6" max="6" width="25.00390625" style="1" customWidth="1"/>
    <col min="7" max="8" width="21.75390625" style="1" customWidth="1"/>
    <col min="9" max="9" width="42.125" style="1" customWidth="1"/>
    <col min="10" max="20" width="9.00390625" style="1" customWidth="1"/>
    <col min="21" max="16384" width="9.00390625" style="1" customWidth="1"/>
  </cols>
  <sheetData>
    <row r="1" spans="1:9" ht="25.5" customHeight="1" thickBot="1">
      <c r="A1" s="64" t="s">
        <v>102</v>
      </c>
      <c r="B1" s="65" t="s">
        <v>103</v>
      </c>
      <c r="C1" s="66" t="s">
        <v>104</v>
      </c>
      <c r="D1" s="213" t="s">
        <v>105</v>
      </c>
      <c r="E1" s="213"/>
      <c r="F1" s="67" t="s">
        <v>102</v>
      </c>
      <c r="G1" s="264" t="s">
        <v>200</v>
      </c>
      <c r="H1" s="265"/>
      <c r="I1" s="12" t="s">
        <v>6</v>
      </c>
    </row>
    <row r="2" spans="1:9" ht="32.25" customHeight="1">
      <c r="A2" s="266" t="s">
        <v>5</v>
      </c>
      <c r="B2" s="267"/>
      <c r="C2" s="267"/>
      <c r="D2" s="267"/>
      <c r="E2" s="267"/>
      <c r="F2" s="267"/>
      <c r="G2" s="267"/>
      <c r="H2" s="267"/>
      <c r="I2" s="268"/>
    </row>
    <row r="3" spans="1:9" ht="33.75" customHeight="1">
      <c r="A3" s="296" t="s">
        <v>38</v>
      </c>
      <c r="B3" s="297"/>
      <c r="C3" s="46" t="s">
        <v>13</v>
      </c>
      <c r="D3" s="117" t="s">
        <v>179</v>
      </c>
      <c r="E3" s="298" t="s">
        <v>39</v>
      </c>
      <c r="F3" s="299"/>
      <c r="G3" s="300" t="s">
        <v>178</v>
      </c>
      <c r="H3" s="270"/>
      <c r="I3" s="301"/>
    </row>
    <row r="4" spans="1:11" ht="38.25" customHeight="1">
      <c r="A4" s="32" t="s">
        <v>34</v>
      </c>
      <c r="B4" s="269" t="s">
        <v>15</v>
      </c>
      <c r="C4" s="270"/>
      <c r="D4" s="271"/>
      <c r="E4" s="42" t="s">
        <v>100</v>
      </c>
      <c r="F4" s="43" t="s">
        <v>197</v>
      </c>
      <c r="G4" s="35" t="s">
        <v>89</v>
      </c>
      <c r="H4" s="118" t="s">
        <v>177</v>
      </c>
      <c r="I4" s="41"/>
      <c r="J4" s="11"/>
      <c r="K4" s="11"/>
    </row>
    <row r="5" spans="1:11" ht="40.5" customHeight="1">
      <c r="A5" s="33" t="s">
        <v>35</v>
      </c>
      <c r="B5" s="269" t="s">
        <v>180</v>
      </c>
      <c r="C5" s="270"/>
      <c r="D5" s="271"/>
      <c r="E5" s="120" t="s">
        <v>181</v>
      </c>
      <c r="F5" s="45" t="s">
        <v>53</v>
      </c>
      <c r="G5" s="35" t="s">
        <v>91</v>
      </c>
      <c r="H5" s="118" t="s">
        <v>203</v>
      </c>
      <c r="I5" s="41"/>
      <c r="J5" s="11"/>
      <c r="K5" s="11"/>
    </row>
    <row r="6" spans="1:9" ht="24" customHeight="1">
      <c r="A6" s="32" t="s">
        <v>36</v>
      </c>
      <c r="B6" s="269" t="s">
        <v>43</v>
      </c>
      <c r="C6" s="270"/>
      <c r="D6" s="271"/>
      <c r="E6" s="275" t="s">
        <v>51</v>
      </c>
      <c r="F6" s="276"/>
      <c r="G6" s="276"/>
      <c r="H6" s="276"/>
      <c r="I6" s="277"/>
    </row>
    <row r="7" spans="1:9" ht="28.5" customHeight="1">
      <c r="A7" s="32" t="s">
        <v>80</v>
      </c>
      <c r="B7" s="278" t="s">
        <v>196</v>
      </c>
      <c r="C7" s="279"/>
      <c r="D7" s="280"/>
      <c r="E7" s="48" t="s">
        <v>18</v>
      </c>
      <c r="F7" s="281" t="s">
        <v>175</v>
      </c>
      <c r="G7" s="282"/>
      <c r="H7" s="49" t="s">
        <v>81</v>
      </c>
      <c r="I7" s="119" t="s">
        <v>176</v>
      </c>
    </row>
    <row r="8" spans="1:9" ht="27.75" customHeight="1">
      <c r="A8" s="101" t="s">
        <v>26</v>
      </c>
      <c r="B8" s="52" t="s">
        <v>92</v>
      </c>
      <c r="C8" s="118" t="s">
        <v>183</v>
      </c>
      <c r="D8" s="51" t="s">
        <v>77</v>
      </c>
      <c r="E8" s="120" t="s">
        <v>181</v>
      </c>
      <c r="F8" s="51" t="s">
        <v>78</v>
      </c>
      <c r="G8" s="53">
        <v>3</v>
      </c>
      <c r="H8" s="54" t="s">
        <v>58</v>
      </c>
      <c r="I8" s="36" t="s">
        <v>198</v>
      </c>
    </row>
    <row r="9" spans="1:9" ht="27.75" customHeight="1">
      <c r="A9" s="101" t="s">
        <v>27</v>
      </c>
      <c r="B9" s="57" t="s">
        <v>93</v>
      </c>
      <c r="C9" s="40"/>
      <c r="D9" s="51" t="s">
        <v>77</v>
      </c>
      <c r="E9" s="44"/>
      <c r="F9" s="51" t="s">
        <v>78</v>
      </c>
      <c r="G9" s="53" t="s">
        <v>87</v>
      </c>
      <c r="H9" s="54" t="s">
        <v>79</v>
      </c>
      <c r="I9" s="36" t="s">
        <v>199</v>
      </c>
    </row>
    <row r="10" spans="1:9" ht="27.75" customHeight="1" thickBot="1">
      <c r="A10" s="37" t="s">
        <v>40</v>
      </c>
      <c r="B10" s="304" t="s">
        <v>184</v>
      </c>
      <c r="C10" s="305"/>
      <c r="D10" s="305"/>
      <c r="E10" s="305"/>
      <c r="F10" s="305"/>
      <c r="G10" s="305"/>
      <c r="H10" s="306"/>
      <c r="I10" s="13" t="s">
        <v>45</v>
      </c>
    </row>
    <row r="11" spans="1:9" ht="31.5" customHeight="1">
      <c r="A11" s="307" t="s">
        <v>44</v>
      </c>
      <c r="B11" s="272" t="s">
        <v>185</v>
      </c>
      <c r="C11" s="273"/>
      <c r="D11" s="273"/>
      <c r="E11" s="273"/>
      <c r="F11" s="273"/>
      <c r="G11" s="273"/>
      <c r="H11" s="273"/>
      <c r="I11" s="274"/>
    </row>
    <row r="12" spans="1:9" ht="31.5" customHeight="1">
      <c r="A12" s="228"/>
      <c r="B12" s="180"/>
      <c r="C12" s="181"/>
      <c r="D12" s="181"/>
      <c r="E12" s="181"/>
      <c r="F12" s="181"/>
      <c r="G12" s="181"/>
      <c r="H12" s="181"/>
      <c r="I12" s="182"/>
    </row>
    <row r="13" spans="1:9" ht="31.5" customHeight="1" thickBot="1">
      <c r="A13" s="229"/>
      <c r="B13" s="257"/>
      <c r="C13" s="258"/>
      <c r="D13" s="258"/>
      <c r="E13" s="258"/>
      <c r="F13" s="258"/>
      <c r="G13" s="258"/>
      <c r="H13" s="258"/>
      <c r="I13" s="260"/>
    </row>
    <row r="14" spans="1:9" ht="13.5">
      <c r="A14" s="100"/>
      <c r="B14" s="171" t="s">
        <v>21</v>
      </c>
      <c r="C14" s="302"/>
      <c r="D14" s="121" t="s">
        <v>54</v>
      </c>
      <c r="E14" s="121" t="s">
        <v>55</v>
      </c>
      <c r="F14" s="121" t="s">
        <v>56</v>
      </c>
      <c r="G14" s="121" t="s">
        <v>57</v>
      </c>
      <c r="H14" s="183" t="str">
        <f>"計　"&amp;TEXT(SUM(D15:G15),"###　単位")</f>
        <v>計　110 単位</v>
      </c>
      <c r="I14" s="312" t="s">
        <v>52</v>
      </c>
    </row>
    <row r="15" spans="1:9" ht="14.25" thickBot="1">
      <c r="A15" s="230" t="s">
        <v>24</v>
      </c>
      <c r="B15" s="173"/>
      <c r="C15" s="303"/>
      <c r="D15" s="122">
        <v>70</v>
      </c>
      <c r="E15" s="122">
        <v>20</v>
      </c>
      <c r="F15" s="122">
        <v>15</v>
      </c>
      <c r="G15" s="122">
        <v>5</v>
      </c>
      <c r="H15" s="184"/>
      <c r="I15" s="313"/>
    </row>
    <row r="16" spans="1:9" ht="13.5">
      <c r="A16" s="230"/>
      <c r="B16" s="171" t="s">
        <v>22</v>
      </c>
      <c r="C16" s="302"/>
      <c r="D16" s="121" t="s">
        <v>54</v>
      </c>
      <c r="E16" s="121" t="s">
        <v>55</v>
      </c>
      <c r="F16" s="121" t="s">
        <v>56</v>
      </c>
      <c r="G16" s="121" t="s">
        <v>57</v>
      </c>
      <c r="H16" s="183" t="str">
        <f>"計　"&amp;TEXT(SUM(D17:G17),"###　単位")</f>
        <v>計　 単位</v>
      </c>
      <c r="I16" s="313"/>
    </row>
    <row r="17" spans="1:9" ht="14.25" thickBot="1">
      <c r="A17" s="230"/>
      <c r="B17" s="173"/>
      <c r="C17" s="303"/>
      <c r="D17" s="123"/>
      <c r="E17" s="123"/>
      <c r="F17" s="123"/>
      <c r="G17" s="123"/>
      <c r="H17" s="184"/>
      <c r="I17" s="313"/>
    </row>
    <row r="18" spans="1:9" ht="13.5">
      <c r="A18" s="230"/>
      <c r="B18" s="171" t="s">
        <v>171</v>
      </c>
      <c r="C18" s="302"/>
      <c r="D18" s="121" t="s">
        <v>54</v>
      </c>
      <c r="E18" s="121" t="s">
        <v>55</v>
      </c>
      <c r="F18" s="121" t="s">
        <v>56</v>
      </c>
      <c r="G18" s="121" t="s">
        <v>57</v>
      </c>
      <c r="H18" s="183" t="str">
        <f>"計　"&amp;TEXT(SUM(D19:G19),"###　単位")</f>
        <v>計　 単位</v>
      </c>
      <c r="I18" s="313"/>
    </row>
    <row r="19" spans="1:9" ht="14.25" thickBot="1">
      <c r="A19" s="231"/>
      <c r="B19" s="173"/>
      <c r="C19" s="303"/>
      <c r="D19" s="123"/>
      <c r="E19" s="123"/>
      <c r="F19" s="123"/>
      <c r="G19" s="123"/>
      <c r="H19" s="184"/>
      <c r="I19" s="314"/>
    </row>
    <row r="20" spans="1:9" ht="23.25" customHeight="1">
      <c r="A20" s="293" t="s">
        <v>20</v>
      </c>
      <c r="B20" s="319" t="s">
        <v>31</v>
      </c>
      <c r="C20" s="320"/>
      <c r="D20" s="320"/>
      <c r="E20" s="320"/>
      <c r="F20" s="320"/>
      <c r="G20" s="320"/>
      <c r="H20" s="320"/>
      <c r="I20" s="321"/>
    </row>
    <row r="21" spans="1:9" ht="35.25" customHeight="1">
      <c r="A21" s="294"/>
      <c r="B21" s="224" t="s">
        <v>50</v>
      </c>
      <c r="C21" s="225"/>
      <c r="D21" s="322"/>
      <c r="E21" s="221" t="s">
        <v>186</v>
      </c>
      <c r="F21" s="222"/>
      <c r="G21" s="16" t="s">
        <v>204</v>
      </c>
      <c r="H21" s="289" t="s">
        <v>201</v>
      </c>
      <c r="I21" s="290"/>
    </row>
    <row r="22" spans="1:9" ht="35.25" customHeight="1">
      <c r="A22" s="294"/>
      <c r="B22" s="246" t="s">
        <v>49</v>
      </c>
      <c r="C22" s="247"/>
      <c r="D22" s="323"/>
      <c r="E22" s="215" t="s">
        <v>188</v>
      </c>
      <c r="F22" s="216"/>
      <c r="G22" s="17" t="s">
        <v>19</v>
      </c>
      <c r="H22" s="291" t="s">
        <v>23</v>
      </c>
      <c r="I22" s="292"/>
    </row>
    <row r="23" spans="1:9" ht="22.5" customHeight="1">
      <c r="A23" s="294"/>
      <c r="B23" s="286" t="s">
        <v>37</v>
      </c>
      <c r="C23" s="287"/>
      <c r="D23" s="288"/>
      <c r="E23" s="324" t="s">
        <v>187</v>
      </c>
      <c r="F23" s="325"/>
      <c r="G23" s="17" t="s">
        <v>19</v>
      </c>
      <c r="H23" s="326" t="s">
        <v>23</v>
      </c>
      <c r="I23" s="327"/>
    </row>
    <row r="24" spans="1:9" ht="27.75" customHeight="1">
      <c r="A24" s="294"/>
      <c r="B24" s="328" t="s">
        <v>47</v>
      </c>
      <c r="C24" s="185"/>
      <c r="D24" s="330"/>
      <c r="E24" s="38" t="s">
        <v>84</v>
      </c>
      <c r="F24" s="38" t="s">
        <v>85</v>
      </c>
      <c r="G24" s="18" t="s">
        <v>19</v>
      </c>
      <c r="H24" s="289" t="s">
        <v>23</v>
      </c>
      <c r="I24" s="290"/>
    </row>
    <row r="25" spans="1:9" ht="43.5" customHeight="1">
      <c r="A25" s="294"/>
      <c r="B25" s="329"/>
      <c r="C25" s="308"/>
      <c r="D25" s="309"/>
      <c r="E25" s="39" t="s">
        <v>84</v>
      </c>
      <c r="F25" s="39" t="s">
        <v>85</v>
      </c>
      <c r="G25" s="17" t="s">
        <v>19</v>
      </c>
      <c r="H25" s="310" t="s">
        <v>23</v>
      </c>
      <c r="I25" s="311"/>
    </row>
    <row r="26" spans="1:9" ht="31.5" customHeight="1" thickBot="1">
      <c r="A26" s="295"/>
      <c r="B26" s="252" t="s">
        <v>28</v>
      </c>
      <c r="C26" s="337"/>
      <c r="D26" s="338"/>
      <c r="E26" s="63" t="s">
        <v>61</v>
      </c>
      <c r="F26" s="339" t="s">
        <v>187</v>
      </c>
      <c r="G26" s="340"/>
      <c r="H26" s="25" t="s">
        <v>62</v>
      </c>
      <c r="I26" s="99" t="s">
        <v>187</v>
      </c>
    </row>
    <row r="27" spans="1:9" ht="31.5" customHeight="1">
      <c r="A27" s="245" t="s">
        <v>46</v>
      </c>
      <c r="B27" s="341" t="s">
        <v>4</v>
      </c>
      <c r="C27" s="342"/>
      <c r="D27" s="159" t="s">
        <v>86</v>
      </c>
      <c r="E27" s="160"/>
      <c r="F27" s="160"/>
      <c r="G27" s="160"/>
      <c r="H27" s="160"/>
      <c r="I27" s="156" t="s">
        <v>109</v>
      </c>
    </row>
    <row r="28" spans="1:9" ht="31.5" customHeight="1">
      <c r="A28" s="230"/>
      <c r="B28" s="219" t="s">
        <v>3</v>
      </c>
      <c r="C28" s="102" t="s">
        <v>0</v>
      </c>
      <c r="D28" s="102" t="s">
        <v>60</v>
      </c>
      <c r="E28" s="102" t="s">
        <v>1</v>
      </c>
      <c r="F28" s="105" t="s">
        <v>25</v>
      </c>
      <c r="G28" s="58" t="s">
        <v>106</v>
      </c>
      <c r="H28" s="6" t="s">
        <v>107</v>
      </c>
      <c r="I28" s="157"/>
    </row>
    <row r="29" spans="1:9" ht="31.5" customHeight="1">
      <c r="A29" s="230"/>
      <c r="B29" s="220"/>
      <c r="C29" s="9" t="s">
        <v>68</v>
      </c>
      <c r="D29" s="112" t="s">
        <v>189</v>
      </c>
      <c r="E29" s="19">
        <v>55</v>
      </c>
      <c r="F29" s="20" t="s">
        <v>41</v>
      </c>
      <c r="G29" s="110">
        <v>400</v>
      </c>
      <c r="H29" s="115">
        <v>0</v>
      </c>
      <c r="I29" s="157"/>
    </row>
    <row r="30" spans="1:9" ht="22.5" customHeight="1">
      <c r="A30" s="230"/>
      <c r="B30" s="220"/>
      <c r="C30" s="10" t="s">
        <v>2</v>
      </c>
      <c r="D30" s="113" t="s">
        <v>190</v>
      </c>
      <c r="E30" s="21">
        <v>49</v>
      </c>
      <c r="F30" s="22" t="s">
        <v>42</v>
      </c>
      <c r="G30" s="111">
        <v>0</v>
      </c>
      <c r="H30" s="116">
        <v>200</v>
      </c>
      <c r="I30" s="157"/>
    </row>
    <row r="31" spans="1:9" ht="27.75" customHeight="1">
      <c r="A31" s="230"/>
      <c r="B31" s="220"/>
      <c r="C31" s="88" t="s">
        <v>16</v>
      </c>
      <c r="D31" s="113" t="s">
        <v>194</v>
      </c>
      <c r="E31" s="86">
        <v>19</v>
      </c>
      <c r="F31" s="89" t="s">
        <v>195</v>
      </c>
      <c r="G31" s="88"/>
      <c r="H31" s="88"/>
      <c r="I31" s="157"/>
    </row>
    <row r="32" spans="1:9" ht="27.75" customHeight="1">
      <c r="A32" s="230"/>
      <c r="B32" s="315"/>
      <c r="C32" s="86"/>
      <c r="D32" s="86"/>
      <c r="E32" s="86"/>
      <c r="F32" s="89"/>
      <c r="G32" s="88"/>
      <c r="H32" s="108"/>
      <c r="I32" s="158"/>
    </row>
    <row r="33" spans="1:9" ht="27.75" customHeight="1">
      <c r="A33" s="230"/>
      <c r="B33" s="316" t="s">
        <v>30</v>
      </c>
      <c r="C33" s="8" t="s">
        <v>0</v>
      </c>
      <c r="D33" s="102" t="s">
        <v>60</v>
      </c>
      <c r="E33" s="102" t="s">
        <v>1</v>
      </c>
      <c r="F33" s="104" t="s">
        <v>88</v>
      </c>
      <c r="G33" s="163" t="s">
        <v>29</v>
      </c>
      <c r="H33" s="297"/>
      <c r="I33" s="7" t="s">
        <v>101</v>
      </c>
    </row>
    <row r="34" spans="1:9" ht="42.75" customHeight="1">
      <c r="A34" s="230"/>
      <c r="B34" s="317"/>
      <c r="C34" s="85" t="s">
        <v>17</v>
      </c>
      <c r="D34" s="114" t="s">
        <v>191</v>
      </c>
      <c r="E34" s="85">
        <v>24</v>
      </c>
      <c r="F34" s="23" t="s">
        <v>192</v>
      </c>
      <c r="G34" s="187" t="s">
        <v>129</v>
      </c>
      <c r="H34" s="188"/>
      <c r="I34" s="24" t="s">
        <v>193</v>
      </c>
    </row>
    <row r="35" spans="1:9" ht="42.75" customHeight="1">
      <c r="A35" s="230"/>
      <c r="B35" s="317"/>
      <c r="C35" s="86"/>
      <c r="D35" s="86"/>
      <c r="E35" s="86"/>
      <c r="F35" s="23" t="s">
        <v>87</v>
      </c>
      <c r="G35" s="165" t="s">
        <v>87</v>
      </c>
      <c r="H35" s="166"/>
      <c r="I35" s="24" t="s">
        <v>87</v>
      </c>
    </row>
    <row r="36" spans="1:19" ht="31.5" customHeight="1" thickBot="1">
      <c r="A36" s="231"/>
      <c r="B36" s="318"/>
      <c r="C36" s="87"/>
      <c r="D36" s="87"/>
      <c r="E36" s="87"/>
      <c r="F36" s="55" t="s">
        <v>87</v>
      </c>
      <c r="G36" s="192" t="s">
        <v>87</v>
      </c>
      <c r="H36" s="193"/>
      <c r="I36" s="56" t="s">
        <v>87</v>
      </c>
      <c r="S36" s="1" t="s">
        <v>14</v>
      </c>
    </row>
    <row r="37" spans="1:9" ht="31.5" customHeight="1">
      <c r="A37" s="283" t="s">
        <v>108</v>
      </c>
      <c r="B37" s="90" t="s">
        <v>167</v>
      </c>
      <c r="C37" s="147" t="s">
        <v>159</v>
      </c>
      <c r="D37" s="141"/>
      <c r="E37" s="141"/>
      <c r="F37" s="142"/>
      <c r="G37" s="93" t="s">
        <v>182</v>
      </c>
      <c r="H37" s="147" t="s">
        <v>202</v>
      </c>
      <c r="I37" s="142"/>
    </row>
    <row r="38" spans="1:9" ht="31.5" customHeight="1">
      <c r="A38" s="284"/>
      <c r="B38" s="91" t="s">
        <v>167</v>
      </c>
      <c r="C38" s="145" t="s">
        <v>163</v>
      </c>
      <c r="D38" s="143"/>
      <c r="E38" s="143"/>
      <c r="F38" s="144"/>
      <c r="G38" s="94" t="s">
        <v>167</v>
      </c>
      <c r="H38" s="145" t="s">
        <v>164</v>
      </c>
      <c r="I38" s="144"/>
    </row>
    <row r="39" spans="1:9" ht="16.5" customHeight="1" thickBot="1">
      <c r="A39" s="285"/>
      <c r="B39" s="92" t="s">
        <v>167</v>
      </c>
      <c r="C39" s="149" t="s">
        <v>166</v>
      </c>
      <c r="D39" s="150"/>
      <c r="E39" s="150"/>
      <c r="F39" s="150"/>
      <c r="G39" s="150"/>
      <c r="H39" s="150"/>
      <c r="I39" s="151"/>
    </row>
    <row r="40" spans="1:9" ht="16.5" customHeight="1">
      <c r="A40" s="152" t="s">
        <v>99</v>
      </c>
      <c r="B40" s="59" t="s">
        <v>94</v>
      </c>
      <c r="C40" s="59"/>
      <c r="D40" s="59"/>
      <c r="E40" s="59"/>
      <c r="F40" s="59"/>
      <c r="G40" s="59"/>
      <c r="H40" s="60"/>
      <c r="I40" s="78"/>
    </row>
    <row r="41" spans="1:9" ht="16.5" customHeight="1">
      <c r="A41" s="331"/>
      <c r="B41" s="103"/>
      <c r="C41" s="62" t="s">
        <v>95</v>
      </c>
      <c r="D41" s="103"/>
      <c r="E41" s="62" t="s">
        <v>96</v>
      </c>
      <c r="F41" s="103"/>
      <c r="G41" s="62" t="s">
        <v>97</v>
      </c>
      <c r="H41" s="333"/>
      <c r="I41" s="334"/>
    </row>
    <row r="42" spans="1:9" ht="16.5" customHeight="1">
      <c r="A42" s="331"/>
      <c r="B42" s="103"/>
      <c r="C42" s="62" t="s">
        <v>95</v>
      </c>
      <c r="D42" s="103"/>
      <c r="E42" s="62" t="s">
        <v>96</v>
      </c>
      <c r="F42" s="103"/>
      <c r="G42" s="62" t="s">
        <v>97</v>
      </c>
      <c r="H42" s="335"/>
      <c r="I42" s="336"/>
    </row>
    <row r="43" spans="1:9" ht="16.5" customHeight="1" thickBot="1">
      <c r="A43" s="332"/>
      <c r="B43" s="103"/>
      <c r="C43" s="62" t="s">
        <v>95</v>
      </c>
      <c r="D43" s="103"/>
      <c r="E43" s="62" t="s">
        <v>96</v>
      </c>
      <c r="F43" s="103"/>
      <c r="G43" s="62" t="s">
        <v>97</v>
      </c>
      <c r="H43" s="333"/>
      <c r="I43" s="334"/>
    </row>
    <row r="44" spans="1:9" ht="24.75" thickBot="1">
      <c r="A44" s="79" t="s">
        <v>172</v>
      </c>
      <c r="B44" s="80"/>
      <c r="C44" s="343"/>
      <c r="D44" s="167"/>
      <c r="E44" s="167"/>
      <c r="F44" s="167"/>
      <c r="G44" s="167"/>
      <c r="H44" s="167"/>
      <c r="I44" s="167"/>
    </row>
    <row r="45" spans="1:9" ht="13.5">
      <c r="A45" s="2" t="s">
        <v>7</v>
      </c>
      <c r="B45" s="155" t="s">
        <v>48</v>
      </c>
      <c r="C45" s="155"/>
      <c r="D45" s="155"/>
      <c r="E45" s="155"/>
      <c r="F45" s="155"/>
      <c r="G45" s="155"/>
      <c r="H45" s="155"/>
      <c r="I45" s="155"/>
    </row>
    <row r="46" spans="1:9" ht="13.5">
      <c r="A46" s="2" t="s">
        <v>8</v>
      </c>
      <c r="B46" s="189" t="s">
        <v>98</v>
      </c>
      <c r="C46" s="189"/>
      <c r="D46" s="189"/>
      <c r="E46" s="189"/>
      <c r="F46" s="189"/>
      <c r="G46" s="189"/>
      <c r="H46" s="189"/>
      <c r="I46" s="189"/>
    </row>
    <row r="47" spans="1:9" ht="13.5">
      <c r="A47" s="2" t="s">
        <v>11</v>
      </c>
      <c r="B47" s="168" t="s">
        <v>10</v>
      </c>
      <c r="C47" s="168"/>
      <c r="D47" s="168"/>
      <c r="E47" s="168"/>
      <c r="F47" s="168"/>
      <c r="G47" s="168"/>
      <c r="H47" s="168"/>
      <c r="I47" s="168"/>
    </row>
    <row r="48" spans="1:9" ht="14.25">
      <c r="A48" s="3" t="s">
        <v>12</v>
      </c>
      <c r="B48" s="154" t="s">
        <v>9</v>
      </c>
      <c r="C48" s="154"/>
      <c r="D48" s="154"/>
      <c r="E48" s="154"/>
      <c r="F48" s="154"/>
      <c r="G48" s="154"/>
      <c r="H48" s="154"/>
      <c r="I48" s="154"/>
    </row>
    <row r="49" ht="115.5" customHeight="1"/>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sheetData>
  <sheetProtection/>
  <mergeCells count="68">
    <mergeCell ref="B47:I47"/>
    <mergeCell ref="B48:I48"/>
    <mergeCell ref="C44:I44"/>
    <mergeCell ref="B45:I45"/>
    <mergeCell ref="B46:I46"/>
    <mergeCell ref="H37:I37"/>
    <mergeCell ref="C38:F38"/>
    <mergeCell ref="H38:I38"/>
    <mergeCell ref="C39:I39"/>
    <mergeCell ref="A40:A43"/>
    <mergeCell ref="H41:I41"/>
    <mergeCell ref="H42:I42"/>
    <mergeCell ref="H43:I43"/>
    <mergeCell ref="B26:D26"/>
    <mergeCell ref="F26:G26"/>
    <mergeCell ref="A27:A36"/>
    <mergeCell ref="B27:C27"/>
    <mergeCell ref="D27:H27"/>
    <mergeCell ref="I27:I32"/>
    <mergeCell ref="B28:B32"/>
    <mergeCell ref="B33:B36"/>
    <mergeCell ref="G34:H34"/>
    <mergeCell ref="B20:I20"/>
    <mergeCell ref="B21:D21"/>
    <mergeCell ref="B22:D22"/>
    <mergeCell ref="E23:F23"/>
    <mergeCell ref="H23:I23"/>
    <mergeCell ref="B24:B25"/>
    <mergeCell ref="C24:D24"/>
    <mergeCell ref="H24:I24"/>
    <mergeCell ref="C25:D25"/>
    <mergeCell ref="H25:I25"/>
    <mergeCell ref="I14:I19"/>
    <mergeCell ref="A15:A19"/>
    <mergeCell ref="B16:C17"/>
    <mergeCell ref="H16:H17"/>
    <mergeCell ref="B18:C19"/>
    <mergeCell ref="H18:H19"/>
    <mergeCell ref="D1:E1"/>
    <mergeCell ref="A3:B3"/>
    <mergeCell ref="E3:F3"/>
    <mergeCell ref="G3:I3"/>
    <mergeCell ref="B6:D6"/>
    <mergeCell ref="G33:H33"/>
    <mergeCell ref="B14:C15"/>
    <mergeCell ref="H14:H15"/>
    <mergeCell ref="B10:H10"/>
    <mergeCell ref="A11:A13"/>
    <mergeCell ref="G35:H35"/>
    <mergeCell ref="G36:H36"/>
    <mergeCell ref="A37:A39"/>
    <mergeCell ref="C37:F37"/>
    <mergeCell ref="B23:D23"/>
    <mergeCell ref="E21:F21"/>
    <mergeCell ref="H21:I21"/>
    <mergeCell ref="E22:F22"/>
    <mergeCell ref="H22:I22"/>
    <mergeCell ref="A20:A26"/>
    <mergeCell ref="G1:H1"/>
    <mergeCell ref="A2:I2"/>
    <mergeCell ref="B4:D4"/>
    <mergeCell ref="B11:I11"/>
    <mergeCell ref="B12:I12"/>
    <mergeCell ref="B13:I13"/>
    <mergeCell ref="B5:D5"/>
    <mergeCell ref="E6:I6"/>
    <mergeCell ref="B7:D7"/>
    <mergeCell ref="F7:G7"/>
  </mergeCells>
  <dataValidations count="12">
    <dataValidation type="list" allowBlank="1" showInputMessage="1" showErrorMessage="1" sqref="G34:H36">
      <formula1>"小学校,中学校,高等学校,高等専門学校,専修学校（高等課程）,専修学校（専門課程）,大学"</formula1>
    </dataValidation>
    <dataValidation type="list" allowBlank="1" showInputMessage="1" showErrorMessage="1" sqref="B37:B39 G37:G38">
      <formula1>"'-,○"</formula1>
    </dataValidation>
    <dataValidation type="list" allowBlank="1" showInputMessage="1" showErrorMessage="1" sqref="C30">
      <formula1>"母,配偶者（独立生計者の場合）"</formula1>
    </dataValidation>
    <dataValidation type="list" allowBlank="1" showInputMessage="1" showErrorMessage="1" sqref="C29">
      <formula1>"父,本人（独立生計者の場合）"</formula1>
    </dataValidation>
    <dataValidation type="list" allowBlank="1" showInputMessage="1" showErrorMessage="1" sqref="B7:D7">
      <formula1>"男,女,無回答"</formula1>
    </dataValidation>
    <dataValidation type="list" allowBlank="1" showInputMessage="1" showErrorMessage="1" sqref="G8:G9">
      <formula1>"1,2,3,4,5,6,修士1,修士2,博士後期課程1,博士後期課程2,博士後期課程3"</formula1>
    </dataValidation>
    <dataValidation type="list" allowBlank="1" showInputMessage="1" showErrorMessage="1" sqref="F34:F36">
      <formula1>"国公立,私立"</formula1>
    </dataValidation>
    <dataValidation type="list" allowBlank="1" showInputMessage="1" showErrorMessage="1" sqref="I34:I36 D27">
      <formula1>"自宅,自宅外"</formula1>
    </dataValidation>
    <dataValidation type="list" allowBlank="1" showInputMessage="1" showErrorMessage="1" sqref="I26 F26">
      <formula1>"無,申請中,有"</formula1>
    </dataValidation>
    <dataValidation type="list" allowBlank="1" showInputMessage="1" showErrorMessage="1" sqref="F24:F25">
      <formula1>"申請中,大学推薦,受給中"</formula1>
    </dataValidation>
    <dataValidation type="list" allowBlank="1" showInputMessage="1" showErrorMessage="1" sqref="E24:E25">
      <formula1>"給付,貸与"</formula1>
    </dataValidation>
    <dataValidation type="list" allowBlank="1" showInputMessage="1" showErrorMessage="1" sqref="E21:F23">
      <formula1>"無,申請中,予約採用,受給中"</formula1>
    </dataValidation>
  </dataValidations>
  <printOptions horizontalCentered="1"/>
  <pageMargins left="0.3937007874015748" right="0.3937007874015748" top="0.3937007874015748" bottom="0.1968503937007874" header="0.5118110236220472" footer="0.5118110236220472"/>
  <pageSetup horizontalDpi="600" verticalDpi="600" orientation="portrait" paperSize="9" scale="63" r:id="rId2"/>
  <rowBreaks count="4" manualBreakCount="4">
    <brk id="129" max="8" man="1"/>
    <brk id="216" max="8" man="1"/>
    <brk id="303" max="8" man="1"/>
    <brk id="391" max="8" man="1"/>
  </rowBreaks>
  <drawing r:id="rId1"/>
</worksheet>
</file>

<file path=xl/worksheets/sheet3.xml><?xml version="1.0" encoding="utf-8"?>
<worksheet xmlns="http://schemas.openxmlformats.org/spreadsheetml/2006/main" xmlns:r="http://schemas.openxmlformats.org/officeDocument/2006/relationships">
  <dimension ref="A1:T23"/>
  <sheetViews>
    <sheetView zoomScalePageLayoutView="0" workbookViewId="0" topLeftCell="I1">
      <selection activeCell="Q4" sqref="Q4"/>
    </sheetView>
  </sheetViews>
  <sheetFormatPr defaultColWidth="9.00390625" defaultRowHeight="13.5"/>
  <cols>
    <col min="1" max="1" width="7.125" style="0" hidden="1" customWidth="1"/>
    <col min="2" max="3" width="0" style="0" hidden="1" customWidth="1"/>
    <col min="4" max="4" width="14.375" style="0" hidden="1" customWidth="1"/>
    <col min="5" max="6" width="0" style="0" hidden="1" customWidth="1"/>
    <col min="7" max="7" width="10.25390625" style="0" hidden="1" customWidth="1"/>
    <col min="8" max="8" width="0" style="0" hidden="1" customWidth="1"/>
    <col min="9" max="9" width="17.375" style="0" bestFit="1" customWidth="1"/>
    <col min="14" max="14" width="32.00390625" style="0" bestFit="1" customWidth="1"/>
    <col min="15" max="15" width="14.00390625" style="0" bestFit="1" customWidth="1"/>
    <col min="17" max="17" width="11.125" style="0" bestFit="1" customWidth="1"/>
    <col min="19" max="19" width="13.00390625" style="0" bestFit="1" customWidth="1"/>
    <col min="20" max="20" width="11.125" style="0" bestFit="1" customWidth="1"/>
  </cols>
  <sheetData>
    <row r="1" spans="1:19" ht="14.25" thickBot="1">
      <c r="A1" s="26" t="s">
        <v>117</v>
      </c>
      <c r="B1" s="26"/>
      <c r="C1" s="26"/>
      <c r="D1" s="26" t="s">
        <v>119</v>
      </c>
      <c r="E1" s="26"/>
      <c r="F1" s="26"/>
      <c r="G1" s="26" t="s">
        <v>118</v>
      </c>
      <c r="H1" s="26"/>
      <c r="I1" s="68" t="s">
        <v>144</v>
      </c>
      <c r="J1" s="68" t="s">
        <v>154</v>
      </c>
      <c r="K1" s="68" t="s">
        <v>155</v>
      </c>
      <c r="L1" s="69" t="s">
        <v>156</v>
      </c>
      <c r="N1" s="72" t="s">
        <v>161</v>
      </c>
      <c r="O1" s="73" t="s">
        <v>168</v>
      </c>
      <c r="P1" s="74" t="s">
        <v>122</v>
      </c>
      <c r="S1" s="69" t="s">
        <v>70</v>
      </c>
    </row>
    <row r="2" spans="1:20" ht="14.25" thickBot="1">
      <c r="A2" t="s">
        <v>120</v>
      </c>
      <c r="B2">
        <f>IF('願書'!F36="国公立","○","")</f>
      </c>
      <c r="D2" t="s">
        <v>123</v>
      </c>
      <c r="E2">
        <f>IF('願書'!G36="小","○","")</f>
      </c>
      <c r="G2" t="s">
        <v>130</v>
      </c>
      <c r="H2">
        <f>IF('願書'!I36="自宅","○","")</f>
      </c>
      <c r="I2" s="70" t="s">
        <v>123</v>
      </c>
      <c r="J2" s="95">
        <f>IF('願書'!G36="小学校",8,"")</f>
      </c>
      <c r="K2" s="95">
        <f>IF('願書'!G37="小学校",8,"")</f>
      </c>
      <c r="L2" s="95">
        <f>IF('願書'!G38="小学校",8,"")</f>
      </c>
      <c r="N2" s="75" t="s">
        <v>159</v>
      </c>
      <c r="O2" s="82" t="str">
        <f>'願書'!B39</f>
        <v>-</v>
      </c>
      <c r="P2" s="76">
        <f>IF(O2="○",49,"")</f>
      </c>
      <c r="S2" s="137"/>
      <c r="T2" s="98" t="s">
        <v>160</v>
      </c>
    </row>
    <row r="3" spans="1:16" ht="13.5">
      <c r="A3" t="s">
        <v>121</v>
      </c>
      <c r="B3">
        <f>IF('願書'!F36="私立","○","")</f>
      </c>
      <c r="D3" t="s">
        <v>124</v>
      </c>
      <c r="E3">
        <f>IF('願書'!G36="中","○","")</f>
      </c>
      <c r="G3" t="s">
        <v>131</v>
      </c>
      <c r="H3">
        <f>IF('願書'!I36="自宅外","○","")</f>
      </c>
      <c r="I3" s="70" t="s">
        <v>124</v>
      </c>
      <c r="J3" s="96">
        <f>IF('願書'!G36="中学校",16,"")</f>
      </c>
      <c r="K3" s="96">
        <f>IF('願書'!G37="中学校",16,"")</f>
      </c>
      <c r="L3" s="96">
        <f>IF('願書'!G38="中学校",16,"")</f>
      </c>
      <c r="N3" s="75" t="s">
        <v>158</v>
      </c>
      <c r="O3" s="82" t="str">
        <f>'願書'!G39</f>
        <v>-</v>
      </c>
      <c r="P3" s="76">
        <f>IF(O3="○",86,"")</f>
      </c>
    </row>
    <row r="4" spans="4:17" ht="13.5">
      <c r="D4" t="s">
        <v>125</v>
      </c>
      <c r="E4">
        <f>IF('願書'!G36="高","○","")</f>
      </c>
      <c r="I4" s="70" t="s">
        <v>132</v>
      </c>
      <c r="J4" s="96">
        <f>IF(AND('願書'!F36="国公立",'願書'!G36="高等学校",'願書'!I36="自宅"),28,"")</f>
      </c>
      <c r="K4" s="96">
        <f>IF(AND('願書'!F37="国公立",'願書'!G37="高等学校",'願書'!I37="自宅"),28,"")</f>
      </c>
      <c r="L4" s="96">
        <f>IF(AND('願書'!F38="国公立",'願書'!G38="高等学校",'願書'!I38="自宅"),28,"")</f>
      </c>
      <c r="N4" s="75" t="s">
        <v>169</v>
      </c>
      <c r="O4" s="81" t="str">
        <f>'願書'!B40</f>
        <v>-</v>
      </c>
      <c r="P4" s="135"/>
      <c r="Q4" s="84" t="s">
        <v>160</v>
      </c>
    </row>
    <row r="5" spans="4:17" ht="13.5">
      <c r="D5" t="s">
        <v>126</v>
      </c>
      <c r="E5">
        <f>IF('願書'!G36="高専","○","")</f>
      </c>
      <c r="I5" s="70" t="s">
        <v>133</v>
      </c>
      <c r="J5" s="96">
        <f>IF(AND('願書'!F36="国公立",'願書'!G36="高等学校",'願書'!I36="自宅外"),47,"")</f>
      </c>
      <c r="K5" s="96">
        <f>IF(AND('願書'!F37="国公立",'願書'!G37="高等学校",'願書'!I37="自宅外"),47,"")</f>
      </c>
      <c r="L5" s="96">
        <f>IF(AND('願書'!F38="国公立",'願書'!G38="高等学校",'願書'!I38="自宅外"),47,"")</f>
      </c>
      <c r="N5" s="75" t="s">
        <v>157</v>
      </c>
      <c r="O5" s="81" t="str">
        <f>'願書'!G40</f>
        <v>-</v>
      </c>
      <c r="P5" s="135"/>
      <c r="Q5" s="84" t="s">
        <v>160</v>
      </c>
    </row>
    <row r="6" spans="4:17" ht="14.25" thickBot="1">
      <c r="D6" t="s">
        <v>127</v>
      </c>
      <c r="E6">
        <f>IF('願書'!G36="専修(高等）","○","")</f>
      </c>
      <c r="I6" s="70" t="s">
        <v>134</v>
      </c>
      <c r="J6" s="96">
        <f>IF(AND('願書'!F36="私立",'願書'!G36="高等学校",'願書'!I36="自宅"),41,"")</f>
      </c>
      <c r="K6" s="96">
        <f>IF(AND('願書'!F37="私立",'願書'!G37="高等学校",'願書'!I37="自宅"),41,"")</f>
      </c>
      <c r="L6" s="96">
        <f>IF(AND('願書'!F38="私立",'願書'!G38="高等学校",'願書'!I38="自宅"),41,"")</f>
      </c>
      <c r="N6" s="77" t="s">
        <v>162</v>
      </c>
      <c r="O6" s="83" t="str">
        <f>'願書'!B41</f>
        <v>-</v>
      </c>
      <c r="P6" s="136"/>
      <c r="Q6" s="84" t="s">
        <v>160</v>
      </c>
    </row>
    <row r="7" spans="4:16" ht="13.5">
      <c r="D7" t="s">
        <v>128</v>
      </c>
      <c r="E7">
        <f>IF('願書'!G36="専修(専門）","○","")</f>
      </c>
      <c r="I7" s="70" t="s">
        <v>135</v>
      </c>
      <c r="J7" s="96">
        <f>IF(AND('願書'!F36="私立",'願書'!G36="高等学校",'願書'!I36="自宅外"),60,"")</f>
      </c>
      <c r="K7" s="96">
        <f>IF(AND('願書'!F37="私立",'願書'!G37="高等学校",'願書'!I37="自宅外"),60,"")</f>
      </c>
      <c r="L7" s="96">
        <f>IF(AND('願書'!F38="私立",'願書'!G38="高等学校",'願書'!I38="自宅外"),60,"")</f>
      </c>
      <c r="O7" t="s">
        <v>170</v>
      </c>
      <c r="P7">
        <f>SUM(P2:P6)</f>
        <v>0</v>
      </c>
    </row>
    <row r="8" spans="4:12" ht="13.5">
      <c r="D8" t="s">
        <v>129</v>
      </c>
      <c r="E8">
        <f>IF('願書'!G36="大学","○","")</f>
      </c>
      <c r="I8" s="70" t="s">
        <v>140</v>
      </c>
      <c r="J8" s="96">
        <f>IF(AND('願書'!F36="国公立",'願書'!G36="高等専門学校",'願書'!I36="自宅"),36,"")</f>
      </c>
      <c r="K8" s="96">
        <f>IF(AND('願書'!F37="国公立",'願書'!G37="高等専門学校",'願書'!I37="自宅"),36,"")</f>
      </c>
      <c r="L8" s="96">
        <f>IF(AND('願書'!F38="国公立",'願書'!G38="高等専門学校",'願書'!I38="自宅"),36,"")</f>
      </c>
    </row>
    <row r="9" spans="9:12" ht="13.5">
      <c r="I9" s="70" t="s">
        <v>141</v>
      </c>
      <c r="J9" s="96">
        <f>IF(AND('願書'!F36="国公立",'願書'!G36="高等専門学校",'願書'!I36="自宅外"),55,"")</f>
      </c>
      <c r="K9" s="96">
        <f>IF(AND('願書'!F37="国公立",'願書'!G37="高等専門学校",'願書'!I37="自宅外"),55,"")</f>
      </c>
      <c r="L9" s="96">
        <f>IF(AND('願書'!F38="国公立",'願書'!G38="高等専門学校",'願書'!I38="自宅外"),55,"")</f>
      </c>
    </row>
    <row r="10" spans="9:12" ht="13.5">
      <c r="I10" s="70" t="s">
        <v>142</v>
      </c>
      <c r="J10" s="96">
        <f>IF(AND('願書'!F36="私立",'願書'!G36="高等専門学校",'願書'!I36="自宅"),60,"")</f>
      </c>
      <c r="K10" s="96">
        <f>IF(AND('願書'!F37="私立",'願書'!G37="高等専門学校",'願書'!I37="自宅"),60,"")</f>
      </c>
      <c r="L10" s="96">
        <f>IF(AND('願書'!F38="私立",'願書'!G38="高等専門学校",'願書'!I38="自宅"),60,"")</f>
      </c>
    </row>
    <row r="11" spans="9:12" ht="13.5">
      <c r="I11" s="70" t="s">
        <v>143</v>
      </c>
      <c r="J11" s="96">
        <f>IF(AND('願書'!F36="私立",'願書'!G36="高等専門学校",'願書'!I36="自宅外"),80,"")</f>
      </c>
      <c r="K11" s="96">
        <f>IF(AND('願書'!F37="私立",'願書'!G37="高等専門学校",'願書'!I37="自宅外"),80,"")</f>
      </c>
      <c r="L11" s="96">
        <f>IF(AND('願書'!F38="私立",'願書'!G38="高等専門学校",'願書'!I38="自宅外"),80,"")</f>
      </c>
    </row>
    <row r="12" spans="9:12" ht="13.5">
      <c r="I12" s="70" t="s">
        <v>136</v>
      </c>
      <c r="J12" s="96">
        <f>IF(AND('願書'!F36="国公立",'願書'!G36="大学",'願書'!I36="自宅"),59,"")</f>
      </c>
      <c r="K12" s="96">
        <f>IF(AND('願書'!F37="国公立",'願書'!G37="大学",'願書'!I37="自宅"),59,"")</f>
      </c>
      <c r="L12" s="96">
        <f>IF(AND('願書'!F38="国公立",'願書'!G38="大学",'願書'!I38="自宅"),59,"")</f>
      </c>
    </row>
    <row r="13" spans="9:12" ht="13.5">
      <c r="I13" s="70" t="s">
        <v>137</v>
      </c>
      <c r="J13" s="96">
        <f>IF(AND('願書'!F36="国公立",'願書'!G36="大学",'願書'!I36="自宅外"),102,"")</f>
      </c>
      <c r="K13" s="96">
        <f>IF(AND('願書'!F37="国公立",'願書'!G37="大学",'願書'!I37="自宅外"),102,"")</f>
      </c>
      <c r="L13" s="96">
        <f>IF(AND('願書'!F38="国公立",'願書'!G38="大学",'願書'!I38="自宅外"),102,"")</f>
      </c>
    </row>
    <row r="14" spans="9:12" ht="13.5">
      <c r="I14" s="70" t="s">
        <v>138</v>
      </c>
      <c r="J14" s="96">
        <f>IF(AND('願書'!F36="私立",'願書'!G36="大学",'願書'!I36="自宅"),101,"")</f>
      </c>
      <c r="K14" s="96">
        <f>IF(AND('願書'!F37="私立",'願書'!G37="大学",'願書'!I37="自宅"),101,"")</f>
      </c>
      <c r="L14" s="96">
        <f>IF(AND('願書'!F38="私立",'願書'!G38="大学",'願書'!I38="自宅"),101,"")</f>
      </c>
    </row>
    <row r="15" spans="9:12" ht="13.5">
      <c r="I15" s="70" t="s">
        <v>139</v>
      </c>
      <c r="J15" s="96">
        <f>IF(AND('願書'!F36="私立",'願書'!G36="大学",'願書'!I36="自宅外"),144,"")</f>
      </c>
      <c r="K15" s="96">
        <f>IF(AND('願書'!F37="私立",'願書'!G37="大学",'願書'!I37="自宅外"),144,"")</f>
      </c>
      <c r="L15" s="96">
        <f>IF(AND('願書'!F38="私立",'願書'!G38="大学",'願書'!I38="自宅外"),144,"")</f>
      </c>
    </row>
    <row r="16" spans="9:12" ht="13.5">
      <c r="I16" s="70" t="s">
        <v>145</v>
      </c>
      <c r="J16" s="96">
        <f>IF(AND('願書'!F36="国公立",'願書'!G36="専修学校（高等課程）",'願書'!I36="自宅"),17,"")</f>
      </c>
      <c r="K16" s="96">
        <f>IF(AND('願書'!F37="国公立",'願書'!G37="専修学校（高等課程）",'願書'!I37="自宅"),17,"")</f>
      </c>
      <c r="L16" s="96">
        <f>IF(AND('願書'!F38="国公立",'願書'!G38="専修学校（高等課程）",'願書'!I38="自宅"),17,"")</f>
      </c>
    </row>
    <row r="17" spans="9:12" ht="13.5">
      <c r="I17" s="70" t="s">
        <v>146</v>
      </c>
      <c r="J17" s="96">
        <f>IF(AND('願書'!F36="国公立",'願書'!G36="専修学校（高等課程）",'願書'!I36="自宅外"),27,"")</f>
      </c>
      <c r="K17" s="96">
        <f>IF(AND('願書'!F37="国公立",'願書'!G37="専修学校（高等課程）",'願書'!I37="自宅外"),27,"")</f>
      </c>
      <c r="L17" s="96">
        <f>IF(AND('願書'!F38="国公立",'願書'!G38="専修学校（高等課程）",'願書'!I38="自宅外"),27,"")</f>
      </c>
    </row>
    <row r="18" spans="9:12" ht="13.5">
      <c r="I18" s="70" t="s">
        <v>147</v>
      </c>
      <c r="J18" s="96">
        <f>IF(AND('願書'!F36="私立",'願書'!G36="専修学校（高等課程）",'願書'!I36="自宅"),37,"")</f>
      </c>
      <c r="K18" s="96">
        <f>IF(AND('願書'!F37="私立",'願書'!G37="専修学校（高等課程）",'願書'!I37="自宅"),37,"")</f>
      </c>
      <c r="L18" s="96">
        <f>IF(AND('願書'!F38="私立",'願書'!G38="専修学校（高等課程）",'願書'!I38="自宅"),37,"")</f>
      </c>
    </row>
    <row r="19" spans="9:12" ht="13.5">
      <c r="I19" s="70" t="s">
        <v>148</v>
      </c>
      <c r="J19" s="96">
        <f>IF(AND('願書'!F36="私立",'願書'!G36="専修学校（高等課程）",'願書'!I36="自宅外"),46,"")</f>
      </c>
      <c r="K19" s="96">
        <f>IF(AND('願書'!F37="私立",'願書'!G37="専修学校（高等課程）",'願書'!I37="自宅外"),46,"")</f>
      </c>
      <c r="L19" s="96">
        <f>IF(AND('願書'!F38="私立",'願書'!G38="専修学校（高等課程）",'願書'!I38="自宅外"),46,"")</f>
      </c>
    </row>
    <row r="20" spans="9:12" ht="13.5">
      <c r="I20" s="70" t="s">
        <v>149</v>
      </c>
      <c r="J20" s="96">
        <f>IF(AND('願書'!F36="国公立",'願書'!G36="専修学校（専門課程）",'願書'!I36="自宅"),22,"")</f>
      </c>
      <c r="K20" s="96">
        <f>IF(AND('願書'!F37="国公立",'願書'!G37="専修学校（専門課程）",'願書'!I37="自宅"),22,"")</f>
      </c>
      <c r="L20" s="96">
        <f>IF(AND('願書'!F38="国公立",'願書'!G38="専修学校（専門課程）",'願書'!I38="自宅"),22,"")</f>
      </c>
    </row>
    <row r="21" spans="9:12" ht="13.5">
      <c r="I21" s="70" t="s">
        <v>150</v>
      </c>
      <c r="J21" s="96">
        <f>IF(AND('願書'!F36="国公立",'願書'!G36="専修学校（専門課程）",'願書'!I36="自宅外"),62,"")</f>
      </c>
      <c r="K21" s="96">
        <f>IF(AND('願書'!F37="国公立",'願書'!G37="専修学校（専門課程）",'願書'!I37="自宅外"),62,"")</f>
      </c>
      <c r="L21" s="96">
        <f>IF(AND('願書'!F38="国公立",'願書'!G38="専修学校（専門課程）",'願書'!I38="自宅外"),62,"")</f>
      </c>
    </row>
    <row r="22" spans="9:12" ht="13.5">
      <c r="I22" s="70" t="s">
        <v>151</v>
      </c>
      <c r="J22" s="96">
        <f>IF(AND('願書'!F36="私立",'願書'!G36="専修学校（専門課程）",'願書'!I36="自宅"),72,"")</f>
      </c>
      <c r="K22" s="96">
        <f>IF(AND('願書'!F37="私立",'願書'!G37="専修学校（専門課程）",'願書'!I37="自宅"),72,"")</f>
      </c>
      <c r="L22" s="96">
        <f>IF(AND('願書'!F38="私立",'願書'!G38="専修学校（専門課程）",'願書'!I38="自宅"),72,"")</f>
      </c>
    </row>
    <row r="23" spans="9:12" ht="14.25" thickBot="1">
      <c r="I23" s="71" t="s">
        <v>152</v>
      </c>
      <c r="J23" s="97">
        <f>IF(AND('願書'!F36="私立",'願書'!G36="専修学校（専門課程）",'願書'!I36="自宅外"),112,"")</f>
      </c>
      <c r="K23" s="97">
        <f>IF(AND('願書'!F37="私立",'願書'!G37="専修学校（専門課程）",'願書'!I37="自宅外"),112,"")</f>
      </c>
      <c r="L23" s="97">
        <f>IF(AND('願書'!F38="私立",'願書'!G38="専修学校（専門課程）",'願書'!I38="自宅外"),112,"")</f>
      </c>
    </row>
  </sheetData>
  <sheetProtection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2"/>
  <sheetViews>
    <sheetView zoomScalePageLayoutView="0" workbookViewId="0" topLeftCell="B1">
      <pane ySplit="1" topLeftCell="A2" activePane="bottomLeft" state="frozen"/>
      <selection pane="topLeft" activeCell="M3" sqref="M3"/>
      <selection pane="bottomLeft" activeCell="F2" sqref="F2"/>
    </sheetView>
  </sheetViews>
  <sheetFormatPr defaultColWidth="9.00390625" defaultRowHeight="13.5"/>
  <cols>
    <col min="2" max="2" width="11.00390625" style="0" bestFit="1" customWidth="1"/>
    <col min="3" max="3" width="7.25390625" style="0" bestFit="1" customWidth="1"/>
    <col min="5" max="5" width="15.125" style="0" bestFit="1" customWidth="1"/>
    <col min="6" max="6" width="7.125" style="0" bestFit="1" customWidth="1"/>
    <col min="7" max="8" width="11.00390625" style="0" bestFit="1" customWidth="1"/>
    <col min="9" max="10" width="16.125" style="0" bestFit="1" customWidth="1"/>
    <col min="11" max="11" width="11.00390625" style="0" bestFit="1" customWidth="1"/>
    <col min="12" max="12" width="15.125" style="0" bestFit="1" customWidth="1"/>
    <col min="13" max="15" width="8.25390625" style="0" bestFit="1" customWidth="1"/>
    <col min="16" max="16" width="13.00390625" style="0" bestFit="1" customWidth="1"/>
    <col min="17" max="17" width="7.00390625" style="0" bestFit="1" customWidth="1"/>
    <col min="18" max="18" width="11.125" style="0" bestFit="1" customWidth="1"/>
    <col min="19" max="19" width="9.75390625" style="0" bestFit="1" customWidth="1"/>
    <col min="20" max="20" width="8.375" style="0" bestFit="1" customWidth="1"/>
    <col min="21" max="21" width="10.50390625" style="0" bestFit="1" customWidth="1"/>
    <col min="22" max="22" width="13.375" style="0" bestFit="1" customWidth="1"/>
    <col min="23" max="23" width="5.25390625" style="0" bestFit="1" customWidth="1"/>
  </cols>
  <sheetData>
    <row r="1" spans="1:23" ht="27.75" thickBot="1">
      <c r="A1" s="26" t="s">
        <v>67</v>
      </c>
      <c r="B1" s="30" t="s">
        <v>63</v>
      </c>
      <c r="C1" s="27" t="s">
        <v>64</v>
      </c>
      <c r="D1" s="27" t="s">
        <v>65</v>
      </c>
      <c r="E1" s="27" t="s">
        <v>66</v>
      </c>
      <c r="F1" s="31" t="s">
        <v>76</v>
      </c>
      <c r="G1" s="26" t="s">
        <v>111</v>
      </c>
      <c r="H1" s="27" t="s">
        <v>112</v>
      </c>
      <c r="I1" s="27" t="s">
        <v>113</v>
      </c>
      <c r="J1" s="27" t="s">
        <v>114</v>
      </c>
      <c r="K1" s="29" t="s">
        <v>110</v>
      </c>
      <c r="L1" s="26" t="s">
        <v>115</v>
      </c>
      <c r="M1" s="27" t="s">
        <v>153</v>
      </c>
      <c r="N1" s="27" t="s">
        <v>69</v>
      </c>
      <c r="O1" s="27" t="s">
        <v>174</v>
      </c>
      <c r="P1" s="27" t="s">
        <v>70</v>
      </c>
      <c r="Q1" s="28" t="s">
        <v>71</v>
      </c>
      <c r="R1" s="26" t="s">
        <v>72</v>
      </c>
      <c r="S1" s="27" t="s">
        <v>73</v>
      </c>
      <c r="T1" s="27" t="s">
        <v>74</v>
      </c>
      <c r="U1" s="28" t="s">
        <v>75</v>
      </c>
      <c r="V1" s="26" t="s">
        <v>212</v>
      </c>
      <c r="W1" s="28" t="s">
        <v>116</v>
      </c>
    </row>
    <row r="2" spans="1:23" ht="13.5">
      <c r="A2">
        <f>'願書'!B6</f>
        <v>0</v>
      </c>
      <c r="B2" t="str">
        <f>'願書'!C8</f>
        <v>     　　　　　</v>
      </c>
      <c r="C2" t="str">
        <f>'願書'!G8</f>
        <v>（選択）</v>
      </c>
      <c r="D2">
        <f>'願書'!B5</f>
        <v>0</v>
      </c>
      <c r="E2">
        <f>IF('願書'!F31="",'願書'!F32,'願書'!F31)</f>
        <v>0</v>
      </c>
      <c r="F2">
        <f>COUNTA('願書'!D31:D32,'願書'!D36:D38,'願書'!D33:D34)+1</f>
        <v>1</v>
      </c>
      <c r="G2">
        <f>'願書'!G31</f>
        <v>0</v>
      </c>
      <c r="H2">
        <f>'願書'!G32</f>
        <v>0</v>
      </c>
      <c r="I2">
        <f>'願書'!G33</f>
        <v>0</v>
      </c>
      <c r="J2">
        <f>'願書'!G34</f>
        <v>0</v>
      </c>
      <c r="K2">
        <f>'願書'!H31+'願書'!H32</f>
        <v>0</v>
      </c>
      <c r="L2">
        <f>IF('願書'!D29="自宅",28,IF('願書'!D29="自宅外",72,""))</f>
      </c>
      <c r="M2">
        <f>SUM('事務用・特別控除(一部保護）'!J2:J23)</f>
        <v>0</v>
      </c>
      <c r="N2">
        <f>SUM('事務用・特別控除(一部保護）'!K2:K23)</f>
        <v>0</v>
      </c>
      <c r="O2">
        <f>SUM('事務用・特別控除(一部保護）'!L2:L23)</f>
        <v>0</v>
      </c>
      <c r="P2">
        <f>'事務用・特別控除(一部保護）'!S2</f>
        <v>0</v>
      </c>
      <c r="Q2">
        <f>'事務用・特別控除(一部保護）'!P7</f>
        <v>0</v>
      </c>
      <c r="R2">
        <f>'願書'!D16+'願書'!E16+'願書'!D18+'願書'!E18+'願書'!D20+'願書'!E20</f>
        <v>0</v>
      </c>
      <c r="S2">
        <f>'願書'!F16+'願書'!F18+'願書'!F20</f>
        <v>0</v>
      </c>
      <c r="T2">
        <f>'願書'!G16+'願書'!G18+'願書'!G20</f>
        <v>0</v>
      </c>
      <c r="U2">
        <f>R2+S2+T2</f>
        <v>0</v>
      </c>
      <c r="V2">
        <f>'願書'!G3</f>
        <v>0</v>
      </c>
      <c r="W2">
        <f>'願書'!D3</f>
        <v>0</v>
      </c>
    </row>
  </sheetData>
  <sheetProtection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wakasugi</dc:creator>
  <cp:keywords/>
  <dc:description/>
  <cp:lastModifiedBy>千北 野乃</cp:lastModifiedBy>
  <cp:lastPrinted>2024-02-02T01:06:39Z</cp:lastPrinted>
  <dcterms:created xsi:type="dcterms:W3CDTF">2006-02-21T00:02:27Z</dcterms:created>
  <dcterms:modified xsi:type="dcterms:W3CDTF">2024-03-26T23:58:58Z</dcterms:modified>
  <cp:category/>
  <cp:version/>
  <cp:contentType/>
  <cp:contentStatus/>
</cp:coreProperties>
</file>